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<sst xmlns="http://schemas.openxmlformats.org/spreadsheetml/2006/main" count="66" uniqueCount="66">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</sst>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0" fillId="0" borderId="0" xfId="0" applyFont="1"/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tabSelected="1" view="pageBreakPreview" topLeftCell="A16" zoomScaleNormal="100" zoomScaleSheetLayoutView="100" workbookViewId="0">
      <selection activeCell="B34" sqref="B34"/>
    </sheetView>
  </sheetViews>
  <sheetFormatPr baseColWidth="10" defaultColWidth="12" defaultRowHeight="11.25" x14ac:dyDescent="0.2"/>
  <cols>
    <col min="1" max="1" width="8.33203125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50" t="s">
        <v>58</v>
      </c>
      <c r="C1" s="51"/>
      <c r="D1" s="51"/>
      <c r="E1" s="51"/>
      <c r="F1" s="51"/>
      <c r="G1" s="51"/>
      <c r="H1" s="52"/>
    </row>
    <row r="2" spans="2:8" s="3" customFormat="1" x14ac:dyDescent="0.2">
      <c r="B2" s="26" t="s">
        <v>0</v>
      </c>
      <c r="C2" s="40">
        <v>2019</v>
      </c>
      <c r="D2" s="40">
        <v>2018</v>
      </c>
      <c r="E2" s="19"/>
      <c r="F2" s="18" t="s">
        <v>1</v>
      </c>
      <c r="G2" s="40">
        <v>2019</v>
      </c>
      <c r="H2" s="41">
        <v>2018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3150687.46</v>
      </c>
      <c r="D5" s="12">
        <v>955585.49</v>
      </c>
      <c r="E5" s="17"/>
      <c r="F5" s="11" t="s">
        <v>41</v>
      </c>
      <c r="G5" s="12">
        <v>1927764.05</v>
      </c>
      <c r="H5" s="5">
        <v>2470653.9700000002</v>
      </c>
    </row>
    <row r="6" spans="2:8" x14ac:dyDescent="0.2">
      <c r="B6" s="30" t="s">
        <v>28</v>
      </c>
      <c r="C6" s="12">
        <v>7779362.1200000001</v>
      </c>
      <c r="D6" s="12">
        <v>7905100.9199999999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0</v>
      </c>
      <c r="D7" s="12">
        <v>0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230070.51</v>
      </c>
      <c r="D9" s="12">
        <v>231608.3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8177682.6600000001</v>
      </c>
      <c r="D13" s="10">
        <f>SUM(D5:D11)</f>
        <v>6109857.2800000012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1927764.05</v>
      </c>
      <c r="H14" s="5">
        <f>SUM(H5:H12)</f>
        <v>2470653.9700000002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1681202.56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19331567.719999999</v>
      </c>
      <c r="D19" s="12">
        <v>19220424.079999998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-5790952.0099999998</v>
      </c>
      <c r="D21" s="12">
        <v>-5790952.0099999998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15315579.269999998</v>
      </c>
      <c r="D26" s="10">
        <f>SUM(D16:D24)</f>
        <v>15204435.629999997</v>
      </c>
      <c r="E26" s="17"/>
      <c r="F26" s="39" t="s">
        <v>57</v>
      </c>
      <c r="G26" s="10">
        <f>SUM(G24+G14)</f>
        <v>1927764.05</v>
      </c>
      <c r="H26" s="6">
        <f>SUM(H14+H24)</f>
        <v>2470653.9700000002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23493261.93</v>
      </c>
      <c r="D28" s="10">
        <f>D13+D26</f>
        <v>21314292.909999996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7258030.4499999993</v>
      </c>
      <c r="H35" s="6">
        <f>SUM(H36:H40)</f>
        <v>4536171.51</v>
      </c>
    </row>
    <row r="36" spans="2:8" x14ac:dyDescent="0.2">
      <c r="B36" s="31"/>
      <c r="C36" s="15"/>
      <c r="D36" s="15"/>
      <c r="E36" s="17"/>
      <c r="F36" s="11" t="s">
        <v>52</v>
      </c>
      <c r="G36" s="12">
        <v>2721858.94</v>
      </c>
      <c r="H36" s="5">
        <v>409501.08</v>
      </c>
    </row>
    <row r="37" spans="2:8" x14ac:dyDescent="0.2">
      <c r="B37" s="31"/>
      <c r="C37" s="15"/>
      <c r="D37" s="15"/>
      <c r="E37" s="17"/>
      <c r="F37" s="11" t="s">
        <v>19</v>
      </c>
      <c r="G37" s="12">
        <v>4536171.51</v>
      </c>
      <c r="H37" s="5">
        <v>4126670.43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21565497.879999999</v>
      </c>
      <c r="H46" s="5">
        <f>SUM(H42+H35+H30)</f>
        <v>18843638.939999998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23493261.93</v>
      </c>
      <c r="H48" s="20">
        <f>H46+H26</f>
        <v>21314292.909999996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1" spans="2:8" x14ac:dyDescent="0.2">
      <c r="B51" s="49" t="s">
        <v>59</v>
      </c>
      <c r="C51" s="23"/>
      <c r="D51" s="23"/>
      <c r="E51" s="23"/>
    </row>
    <row r="52" spans="2:8" x14ac:dyDescent="0.2">
      <c r="B52" s="43"/>
      <c r="C52" s="44"/>
      <c r="D52" s="23"/>
      <c r="E52" s="23"/>
    </row>
    <row r="53" spans="2:8" x14ac:dyDescent="0.2">
      <c r="B53" s="43"/>
      <c r="C53" s="44"/>
      <c r="D53" s="23"/>
      <c r="E53" s="23"/>
    </row>
    <row r="54" spans="2:8" x14ac:dyDescent="0.2">
      <c r="B54" s="2" t="s">
        <v>60</v>
      </c>
      <c r="D54" s="2" t="s">
        <v>61</v>
      </c>
      <c r="E54" s="45"/>
    </row>
    <row r="55" spans="2:8" x14ac:dyDescent="0.2">
      <c r="B55" s="48" t="s">
        <v>62</v>
      </c>
      <c r="D55" s="48" t="s">
        <v>63</v>
      </c>
      <c r="E55" s="48"/>
    </row>
    <row r="56" spans="2:8" x14ac:dyDescent="0.2">
      <c r="B56" s="46" t="s">
        <v>64</v>
      </c>
      <c r="D56" s="47" t="s">
        <v>65</v>
      </c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2019-10-30T22:49:08Z</cp:lastPrinted>
  <dcterms:created xsi:type="dcterms:W3CDTF">2012-12-11T20:26:08Z</dcterms:created>
  <dcterms:modified xsi:type="dcterms:W3CDTF">2019-10-30T22:49:11Z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