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1" i="6"/>
  <c r="H50" i="6"/>
  <c r="H48" i="6"/>
  <c r="H47" i="6"/>
  <c r="H46" i="6"/>
  <c r="H42" i="6"/>
  <c r="H41" i="6"/>
  <c r="H40" i="6"/>
  <c r="H39" i="6"/>
  <c r="H38" i="6"/>
  <c r="H37" i="6"/>
  <c r="H36" i="6"/>
  <c r="H35" i="6"/>
  <c r="H34" i="6"/>
  <c r="H33" i="6"/>
  <c r="H22" i="6"/>
  <c r="H21" i="6"/>
  <c r="H12" i="6"/>
  <c r="H11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H52" i="6" s="1"/>
  <c r="E51" i="6"/>
  <c r="E50" i="6"/>
  <c r="E49" i="6"/>
  <c r="H49" i="6" s="1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E53" i="6" s="1"/>
  <c r="H53" i="6" s="1"/>
  <c r="C43" i="6"/>
  <c r="C33" i="6"/>
  <c r="C23" i="6"/>
  <c r="C13" i="6"/>
  <c r="C5" i="6"/>
  <c r="G42" i="5" l="1"/>
  <c r="F42" i="5"/>
  <c r="D42" i="5"/>
  <c r="H16" i="5"/>
  <c r="E16" i="8"/>
  <c r="H6" i="8"/>
  <c r="E65" i="6"/>
  <c r="H65" i="6" s="1"/>
  <c r="E43" i="6"/>
  <c r="H43" i="6" s="1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<sst xmlns="http://schemas.openxmlformats.org/spreadsheetml/2006/main" count="227" uniqueCount="148">
  <si>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</si>
  <si>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</si>
  <si>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</si>
  <si>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</si>
  <si>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</si>
  <si>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</si>
  <si>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</si>
  <si>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</si>
  <si>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</si>
  <si>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</si>
  <si>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</si>
  <si>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</si>
  <si>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</si>
  <si>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</si>
  <si>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</si>
  <si>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</si>
  <si>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</si>
  <si>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</si>
  <si>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</si>
  <si>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</si>
  <si>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</si>
  <si>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</si>
  <si>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</si>
  <si>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</si>
  <si>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</si>
  <si>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</si>
  <si>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</si>
  <si>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</si>
  <si>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</si>
  <si>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</si>
  <si>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</si>
  <si>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</si>
  <si>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</si>
  <si>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</si>
  <si>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</si>
  <si>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</si>
  <si>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</si>
  <si>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</si>
  <si>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</si>
  <si>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</si>
  <si>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</si>
  <si>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</si>
  <si>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</si>
  <si>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</si>
  <si>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</si>
  <si>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</si>
  <si>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</si>
  <si>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</si>
  <si>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</si>
  <si>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</si>
  <si>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</si>
  <si>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</si>
  <si>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</si>
  <si>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</si>
  <si>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</si>
  <si>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</si>
  <si>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</si>
  <si>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</si>
  <si>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</si>
  <si>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</si>
  <si>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</si>
  <si>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</si>
  <si>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</si>
  <si>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</si>
  <si>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</si>
  <si>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</si>
  <si>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</si>
  <si>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</si>
  <si>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</si>
  <si>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</si>
  <si>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</si>
  <si>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</si>
  <si>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</si>
  <si>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</si>
  <si>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</si>
  <si>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</si>
  <si>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</si>
  <si>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</si>
  <si>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</si>
  <si>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</si>
  <si>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</si>
  <si>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</si>
  <si>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</si>
  <si>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</si>
  <si>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</si>
  <si>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</si>
  <si>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</si>
  <si>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</si>
  <si>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</si>
  <si>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</si>
  <si>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</si>
  <si>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</si>
  <si>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</si>
  <si>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</si>
  <si>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</si>
  <si>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</si>
  <si>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</si>
  <si>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</si>
  <si>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</si>
  <si>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</si>
  <si>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</si>
  <si>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</si>
  <si>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</si>
  <si>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</si>
  <si>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</si>
  <si>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</si>
  <si>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</si>
  <si>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</si>
  <si>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</si>
  <si>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</si>
  <si>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</si>
  <si>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</si>
  <si>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</si>
  <si>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</si>
  <si>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</si>
  <si>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</si>
  <si>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</si>
  <si>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</si>
  <si>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</si>
  <si>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</si>
  <si>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</si>
  <si>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</si>
  <si>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</si>
  <si>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</si>
  <si>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</si>
  <si>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</si>
  <si>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</si>
  <si>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</si>
  <si>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</si>
  <si>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</si>
  <si>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</si>
  <si>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DE AGUA POTABLE Y ALCANTARILLADO DE ROMITA, GTO.
ESTADO ANALÍTICO DEL EJERCICIO DEL PRESUPUESTO DE EGRESOS
CLASIFICACIÓN POR OBJETO DEL GASTO (CAPÍTULO Y CONCEPTO)
DEL 1 ENERO AL 31 DE DICIEMBRE DEL 2020</t>
  </si>
  <si>
    <t>SISTEMA DE AGUA POTABLE Y ALCANTARILLADO DE ROMITA, GTO.
ESTADO ANALÍTICO DEL EJERCICIO DEL PRESUPUESTO DE EGRESOS
CLASIFICACION ECÓNOMICA (POR TIPO DE GASTO)
DEL 1 ENERO AL 31 DE DICIEMBRE DEL 2020</t>
  </si>
  <si>
    <t>ADMINISTRACIÓN</t>
  </si>
  <si>
    <t>OPERACIÓN</t>
  </si>
  <si>
    <t>CONSEJO DIRECTIVO</t>
  </si>
  <si>
    <t>PLANTA TRATADORA DE AGUA</t>
  </si>
  <si>
    <t>SISTEMA DE AGUA POTABLE Y ALCANTARILLADO DE ROMITA, GTO.
ESTADO ANALÍTICO DEL EJERCICIO DEL PRESUPUESTO DE EGRESOS
CLASIFICACIÓN ADMINISTRATIVA
DEL 1 ENERO AL 31 DE DICIEMBRE DEL 2020</t>
  </si>
  <si>
    <t>Gobierno (Federal/Estatal/Municipal) de SISTEMA DE AGUA POTABLE Y ALCANTARILLADO DE ROMITA, GTO.
Estado Analítico del Ejercicio del Presupuesto de Egresos
Clasificación Administrativa
DEL 1 ENERO AL 31 DE DICIEMBRE DEL 2020</t>
  </si>
  <si>
    <t>Sector Paraestatal del Gobierno (Federal/Estatal/Municipal) de SISTEMA DE AGUA POTABLE Y ALCANTARILLADO DE ROMITA, GTO.
Estado Analítico del Ejercicio del Presupuesto de Egresos
Clasificación Administrativa
DEL 1 ENERO AL 31 DE DICIEMBRE DEL 2020</t>
  </si>
  <si>
    <t>SISTEMA DE AGUA POTABLE Y ALCANTARILLADO DE ROMITA, GTO.
ESTADO ANALÍTICO DEL EJERCICIO DEL PRESUPUESTO DE EGRESOS
CLASIFICACIÓN FUNCIONAL (FINALIDAD Y FUNCIÓN)
DEL 1 ENERO AL 31 DE DICIEMBRE DEL 2020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</si>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</sst>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>
      <alignment horizontal="left" vertical="center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8" fillId="0" borderId="0" xfId="0" applyFont="1"/>
    <xf numFmtId="0" fontId="2" fillId="0" borderId="0" xfId="8" applyFont="1" applyBorder="1" applyAlignment="1" applyProtection="1">
      <alignment horizontal="left" vertical="top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9" xfId="0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topLeftCell="A46" workbookViewId="0">
      <selection activeCell="B79" sqref="B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1" t="s">
        <v>131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57</v>
      </c>
      <c r="B2" s="57"/>
      <c r="C2" s="51" t="s">
        <v>63</v>
      </c>
      <c r="D2" s="52"/>
      <c r="E2" s="52"/>
      <c r="F2" s="52"/>
      <c r="G2" s="53"/>
      <c r="H2" s="54" t="s">
        <v>62</v>
      </c>
    </row>
    <row r="3" spans="1:8" ht="24.95" customHeight="1" x14ac:dyDescent="0.2">
      <c r="A3" s="58"/>
      <c r="B3" s="5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55"/>
    </row>
    <row r="4" spans="1:8" x14ac:dyDescent="0.2">
      <c r="A4" s="60"/>
      <c r="B4" s="6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47" t="s">
        <v>64</v>
      </c>
      <c r="B5" s="7"/>
      <c r="C5" s="13">
        <f>SUM(C6:C12)</f>
        <v>12211518.4</v>
      </c>
      <c r="D5" s="13">
        <f>SUM(D6:D12)</f>
        <v>-1576953.19</v>
      </c>
      <c r="E5" s="13">
        <f>C5+D5</f>
        <v>10634565.210000001</v>
      </c>
      <c r="F5" s="13">
        <f>SUM(F6:F12)</f>
        <v>10298447.890000001</v>
      </c>
      <c r="G5" s="13">
        <f>SUM(G6:G12)</f>
        <v>10133073.289999999</v>
      </c>
      <c r="H5" s="13">
        <f>E5-F5</f>
        <v>336117.3200000003</v>
      </c>
    </row>
    <row r="6" spans="1:8" x14ac:dyDescent="0.2">
      <c r="A6" s="48">
        <v>1100</v>
      </c>
      <c r="B6" s="10" t="s">
        <v>73</v>
      </c>
      <c r="C6" s="14">
        <v>4759987.8600000003</v>
      </c>
      <c r="D6" s="14">
        <v>303523.18</v>
      </c>
      <c r="E6" s="14">
        <f t="shared" ref="E6:E69" si="0">C6+D6</f>
        <v>5063511.04</v>
      </c>
      <c r="F6" s="14">
        <v>5063511.04</v>
      </c>
      <c r="G6" s="14">
        <v>5063511.04</v>
      </c>
      <c r="H6" s="14">
        <f t="shared" ref="H6:H69" si="1">E6-F6</f>
        <v>0</v>
      </c>
    </row>
    <row r="7" spans="1:8" x14ac:dyDescent="0.2">
      <c r="A7" s="48">
        <v>1200</v>
      </c>
      <c r="B7" s="10" t="s">
        <v>74</v>
      </c>
      <c r="C7" s="14">
        <v>1955229.48</v>
      </c>
      <c r="D7" s="14">
        <v>-1306237.22</v>
      </c>
      <c r="E7" s="14">
        <f t="shared" si="0"/>
        <v>648992.26</v>
      </c>
      <c r="F7" s="14">
        <v>648992.26</v>
      </c>
      <c r="G7" s="14">
        <v>648992.26</v>
      </c>
      <c r="H7" s="14">
        <f t="shared" si="1"/>
        <v>0</v>
      </c>
    </row>
    <row r="8" spans="1:8" x14ac:dyDescent="0.2">
      <c r="A8" s="48">
        <v>1300</v>
      </c>
      <c r="B8" s="10" t="s">
        <v>75</v>
      </c>
      <c r="C8" s="14">
        <v>1570837.79</v>
      </c>
      <c r="D8" s="14">
        <v>-226549.24</v>
      </c>
      <c r="E8" s="14">
        <f t="shared" si="0"/>
        <v>1344288.55</v>
      </c>
      <c r="F8" s="14">
        <v>1344288.55</v>
      </c>
      <c r="G8" s="14">
        <v>1344288.55</v>
      </c>
      <c r="H8" s="14">
        <f t="shared" si="1"/>
        <v>0</v>
      </c>
    </row>
    <row r="9" spans="1:8" x14ac:dyDescent="0.2">
      <c r="A9" s="48">
        <v>1400</v>
      </c>
      <c r="B9" s="10" t="s">
        <v>35</v>
      </c>
      <c r="C9" s="14">
        <v>1341371.71</v>
      </c>
      <c r="D9" s="14">
        <v>-82715.899999999994</v>
      </c>
      <c r="E9" s="14">
        <f t="shared" si="0"/>
        <v>1258655.81</v>
      </c>
      <c r="F9" s="14">
        <v>1258655.81</v>
      </c>
      <c r="G9" s="14">
        <v>1093281.21</v>
      </c>
      <c r="H9" s="14">
        <f t="shared" si="1"/>
        <v>0</v>
      </c>
    </row>
    <row r="10" spans="1:8" x14ac:dyDescent="0.2">
      <c r="A10" s="48">
        <v>1500</v>
      </c>
      <c r="B10" s="10" t="s">
        <v>76</v>
      </c>
      <c r="C10" s="14">
        <v>1632094</v>
      </c>
      <c r="D10" s="14">
        <v>-324850.03000000003</v>
      </c>
      <c r="E10" s="14">
        <f t="shared" si="0"/>
        <v>1307243.97</v>
      </c>
      <c r="F10" s="14">
        <v>971126.65</v>
      </c>
      <c r="G10" s="14">
        <v>971126.65</v>
      </c>
      <c r="H10" s="14">
        <f t="shared" si="1"/>
        <v>336117.31999999995</v>
      </c>
    </row>
    <row r="11" spans="1:8" x14ac:dyDescent="0.2">
      <c r="A11" s="48">
        <v>1600</v>
      </c>
      <c r="B11" s="10" t="s">
        <v>36</v>
      </c>
      <c r="C11" s="14">
        <v>0</v>
      </c>
      <c r="D11" s="14">
        <v>0</v>
      </c>
      <c r="E11" s="14">
        <f t="shared" si="0"/>
        <v>0</v>
      </c>
      <c r="F11" s="14">
        <v>0</v>
      </c>
      <c r="G11" s="14">
        <v>0</v>
      </c>
      <c r="H11" s="14">
        <f t="shared" si="1"/>
        <v>0</v>
      </c>
    </row>
    <row r="12" spans="1:8" x14ac:dyDescent="0.2">
      <c r="A12" s="48">
        <v>1700</v>
      </c>
      <c r="B12" s="10" t="s">
        <v>77</v>
      </c>
      <c r="C12" s="14">
        <v>951997.56</v>
      </c>
      <c r="D12" s="14">
        <v>59876.02</v>
      </c>
      <c r="E12" s="14">
        <f t="shared" si="0"/>
        <v>1011873.5800000001</v>
      </c>
      <c r="F12" s="14">
        <v>1011873.58</v>
      </c>
      <c r="G12" s="14">
        <v>1011873.58</v>
      </c>
      <c r="H12" s="14">
        <f t="shared" si="1"/>
        <v>0</v>
      </c>
    </row>
    <row r="13" spans="1:8" x14ac:dyDescent="0.2">
      <c r="A13" s="47" t="s">
        <v>65</v>
      </c>
      <c r="B13" s="7"/>
      <c r="C13" s="14">
        <f>SUM(C14:C22)</f>
        <v>1879484.8099999998</v>
      </c>
      <c r="D13" s="14">
        <f>SUM(D14:D22)</f>
        <v>78390.50999999998</v>
      </c>
      <c r="E13" s="14">
        <f t="shared" si="0"/>
        <v>1957875.3199999998</v>
      </c>
      <c r="F13" s="14">
        <f>SUM(F14:F22)</f>
        <v>1957875.3199999998</v>
      </c>
      <c r="G13" s="14">
        <f>SUM(G14:G22)</f>
        <v>1957875.3199999998</v>
      </c>
      <c r="H13" s="14">
        <f t="shared" si="1"/>
        <v>0</v>
      </c>
    </row>
    <row r="14" spans="1:8" x14ac:dyDescent="0.2">
      <c r="A14" s="48">
        <v>2100</v>
      </c>
      <c r="B14" s="10" t="s">
        <v>78</v>
      </c>
      <c r="C14" s="14">
        <v>94879.9</v>
      </c>
      <c r="D14" s="14">
        <v>16791.88</v>
      </c>
      <c r="E14" s="14">
        <f t="shared" si="0"/>
        <v>111671.78</v>
      </c>
      <c r="F14" s="14">
        <v>111671.78</v>
      </c>
      <c r="G14" s="14">
        <v>111671.78</v>
      </c>
      <c r="H14" s="14">
        <f t="shared" si="1"/>
        <v>0</v>
      </c>
    </row>
    <row r="15" spans="1:8" x14ac:dyDescent="0.2">
      <c r="A15" s="48">
        <v>2200</v>
      </c>
      <c r="B15" s="10" t="s">
        <v>79</v>
      </c>
      <c r="C15" s="14">
        <v>17352.560000000001</v>
      </c>
      <c r="D15" s="14">
        <v>-4349.9399999999996</v>
      </c>
      <c r="E15" s="14">
        <f t="shared" si="0"/>
        <v>13002.620000000003</v>
      </c>
      <c r="F15" s="14">
        <v>13002.62</v>
      </c>
      <c r="G15" s="14">
        <v>13002.62</v>
      </c>
      <c r="H15" s="14">
        <f t="shared" si="1"/>
        <v>0</v>
      </c>
    </row>
    <row r="16" spans="1:8" x14ac:dyDescent="0.2">
      <c r="A16" s="48">
        <v>2300</v>
      </c>
      <c r="B16" s="10" t="s">
        <v>80</v>
      </c>
      <c r="C16" s="14">
        <v>318792.88</v>
      </c>
      <c r="D16" s="14">
        <v>29109.47</v>
      </c>
      <c r="E16" s="14">
        <f t="shared" si="0"/>
        <v>347902.35</v>
      </c>
      <c r="F16" s="14">
        <v>347902.35</v>
      </c>
      <c r="G16" s="14">
        <v>347902.35</v>
      </c>
      <c r="H16" s="14">
        <f t="shared" si="1"/>
        <v>0</v>
      </c>
    </row>
    <row r="17" spans="1:8" x14ac:dyDescent="0.2">
      <c r="A17" s="48">
        <v>2400</v>
      </c>
      <c r="B17" s="10" t="s">
        <v>81</v>
      </c>
      <c r="C17" s="14">
        <v>585732.99</v>
      </c>
      <c r="D17" s="14">
        <v>6954.97</v>
      </c>
      <c r="E17" s="14">
        <f t="shared" si="0"/>
        <v>592687.96</v>
      </c>
      <c r="F17" s="14">
        <v>592687.96</v>
      </c>
      <c r="G17" s="14">
        <v>592687.96</v>
      </c>
      <c r="H17" s="14">
        <f t="shared" si="1"/>
        <v>0</v>
      </c>
    </row>
    <row r="18" spans="1:8" x14ac:dyDescent="0.2">
      <c r="A18" s="48">
        <v>2500</v>
      </c>
      <c r="B18" s="10" t="s">
        <v>82</v>
      </c>
      <c r="C18" s="14">
        <v>4200</v>
      </c>
      <c r="D18" s="14">
        <v>11.2</v>
      </c>
      <c r="E18" s="14">
        <f t="shared" si="0"/>
        <v>4211.2</v>
      </c>
      <c r="F18" s="14">
        <v>4211.2</v>
      </c>
      <c r="G18" s="14">
        <v>4211.2</v>
      </c>
      <c r="H18" s="14">
        <f t="shared" si="1"/>
        <v>0</v>
      </c>
    </row>
    <row r="19" spans="1:8" x14ac:dyDescent="0.2">
      <c r="A19" s="48">
        <v>2600</v>
      </c>
      <c r="B19" s="10" t="s">
        <v>83</v>
      </c>
      <c r="C19" s="14">
        <v>631461.44999999995</v>
      </c>
      <c r="D19" s="14">
        <v>-81351.210000000006</v>
      </c>
      <c r="E19" s="14">
        <f t="shared" si="0"/>
        <v>550110.24</v>
      </c>
      <c r="F19" s="14">
        <v>550110.24</v>
      </c>
      <c r="G19" s="14">
        <v>550110.24</v>
      </c>
      <c r="H19" s="14">
        <f t="shared" si="1"/>
        <v>0</v>
      </c>
    </row>
    <row r="20" spans="1:8" x14ac:dyDescent="0.2">
      <c r="A20" s="48">
        <v>2700</v>
      </c>
      <c r="B20" s="10" t="s">
        <v>84</v>
      </c>
      <c r="C20" s="14">
        <v>55241.85</v>
      </c>
      <c r="D20" s="14">
        <v>20562.599999999999</v>
      </c>
      <c r="E20" s="14">
        <f t="shared" si="0"/>
        <v>75804.45</v>
      </c>
      <c r="F20" s="14">
        <v>75804.45</v>
      </c>
      <c r="G20" s="14">
        <v>75804.45</v>
      </c>
      <c r="H20" s="14">
        <f t="shared" si="1"/>
        <v>0</v>
      </c>
    </row>
    <row r="21" spans="1:8" x14ac:dyDescent="0.2">
      <c r="A21" s="48">
        <v>2800</v>
      </c>
      <c r="B21" s="10" t="s">
        <v>85</v>
      </c>
      <c r="C21" s="14">
        <v>0</v>
      </c>
      <c r="D21" s="14">
        <v>0</v>
      </c>
      <c r="E21" s="14">
        <f t="shared" si="0"/>
        <v>0</v>
      </c>
      <c r="F21" s="14">
        <v>0</v>
      </c>
      <c r="G21" s="14">
        <v>0</v>
      </c>
      <c r="H21" s="14">
        <f t="shared" si="1"/>
        <v>0</v>
      </c>
    </row>
    <row r="22" spans="1:8" x14ac:dyDescent="0.2">
      <c r="A22" s="48">
        <v>2900</v>
      </c>
      <c r="B22" s="10" t="s">
        <v>86</v>
      </c>
      <c r="C22" s="14">
        <v>171823.18</v>
      </c>
      <c r="D22" s="14">
        <v>90661.54</v>
      </c>
      <c r="E22" s="14">
        <f t="shared" si="0"/>
        <v>262484.71999999997</v>
      </c>
      <c r="F22" s="14">
        <v>262484.71999999997</v>
      </c>
      <c r="G22" s="14">
        <v>262484.71999999997</v>
      </c>
      <c r="H22" s="14">
        <f t="shared" si="1"/>
        <v>0</v>
      </c>
    </row>
    <row r="23" spans="1:8" x14ac:dyDescent="0.2">
      <c r="A23" s="47" t="s">
        <v>66</v>
      </c>
      <c r="B23" s="7"/>
      <c r="C23" s="14">
        <f>SUM(C24:C32)</f>
        <v>4675898.7299999995</v>
      </c>
      <c r="D23" s="14">
        <f>SUM(D24:D32)</f>
        <v>401127.55000000005</v>
      </c>
      <c r="E23" s="14">
        <f t="shared" si="0"/>
        <v>5077026.2799999993</v>
      </c>
      <c r="F23" s="14">
        <f>SUM(F24:F32)</f>
        <v>5077026.2799999993</v>
      </c>
      <c r="G23" s="14">
        <f>SUM(G24:G32)</f>
        <v>4806245.2799999993</v>
      </c>
      <c r="H23" s="14">
        <f t="shared" si="1"/>
        <v>0</v>
      </c>
    </row>
    <row r="24" spans="1:8" x14ac:dyDescent="0.2">
      <c r="A24" s="48">
        <v>3100</v>
      </c>
      <c r="B24" s="10" t="s">
        <v>87</v>
      </c>
      <c r="C24" s="14">
        <v>2756637.43</v>
      </c>
      <c r="D24" s="14">
        <v>83426.09</v>
      </c>
      <c r="E24" s="14">
        <f t="shared" si="0"/>
        <v>2840063.52</v>
      </c>
      <c r="F24" s="14">
        <v>2840063.52</v>
      </c>
      <c r="G24" s="14">
        <v>2840063.52</v>
      </c>
      <c r="H24" s="14">
        <f t="shared" si="1"/>
        <v>0</v>
      </c>
    </row>
    <row r="25" spans="1:8" x14ac:dyDescent="0.2">
      <c r="A25" s="48">
        <v>3200</v>
      </c>
      <c r="B25" s="10" t="s">
        <v>88</v>
      </c>
      <c r="C25" s="14">
        <v>26837.03</v>
      </c>
      <c r="D25" s="14">
        <v>42612.97</v>
      </c>
      <c r="E25" s="14">
        <f t="shared" si="0"/>
        <v>69450</v>
      </c>
      <c r="F25" s="14">
        <v>69450</v>
      </c>
      <c r="G25" s="14">
        <v>69450</v>
      </c>
      <c r="H25" s="14">
        <f t="shared" si="1"/>
        <v>0</v>
      </c>
    </row>
    <row r="26" spans="1:8" x14ac:dyDescent="0.2">
      <c r="A26" s="48">
        <v>3300</v>
      </c>
      <c r="B26" s="10" t="s">
        <v>89</v>
      </c>
      <c r="C26" s="14">
        <v>300629.44</v>
      </c>
      <c r="D26" s="14">
        <v>218299.73</v>
      </c>
      <c r="E26" s="14">
        <f t="shared" si="0"/>
        <v>518929.17000000004</v>
      </c>
      <c r="F26" s="14">
        <v>518929.17</v>
      </c>
      <c r="G26" s="14">
        <v>518929.17</v>
      </c>
      <c r="H26" s="14">
        <f t="shared" si="1"/>
        <v>0</v>
      </c>
    </row>
    <row r="27" spans="1:8" x14ac:dyDescent="0.2">
      <c r="A27" s="48">
        <v>3400</v>
      </c>
      <c r="B27" s="10" t="s">
        <v>90</v>
      </c>
      <c r="C27" s="14">
        <v>37826.269999999997</v>
      </c>
      <c r="D27" s="14">
        <v>48008.9</v>
      </c>
      <c r="E27" s="14">
        <f t="shared" si="0"/>
        <v>85835.17</v>
      </c>
      <c r="F27" s="14">
        <v>85835.17</v>
      </c>
      <c r="G27" s="14">
        <v>85835.17</v>
      </c>
      <c r="H27" s="14">
        <f t="shared" si="1"/>
        <v>0</v>
      </c>
    </row>
    <row r="28" spans="1:8" x14ac:dyDescent="0.2">
      <c r="A28" s="48">
        <v>3500</v>
      </c>
      <c r="B28" s="10" t="s">
        <v>91</v>
      </c>
      <c r="C28" s="14">
        <v>208830.21</v>
      </c>
      <c r="D28" s="14">
        <v>32761.48</v>
      </c>
      <c r="E28" s="14">
        <f t="shared" si="0"/>
        <v>241591.69</v>
      </c>
      <c r="F28" s="14">
        <v>241591.69</v>
      </c>
      <c r="G28" s="14">
        <v>241591.69</v>
      </c>
      <c r="H28" s="14">
        <f t="shared" si="1"/>
        <v>0</v>
      </c>
    </row>
    <row r="29" spans="1:8" x14ac:dyDescent="0.2">
      <c r="A29" s="48">
        <v>3600</v>
      </c>
      <c r="B29" s="10" t="s">
        <v>92</v>
      </c>
      <c r="C29" s="14">
        <v>10290.26</v>
      </c>
      <c r="D29" s="14">
        <v>35884.74</v>
      </c>
      <c r="E29" s="14">
        <f t="shared" si="0"/>
        <v>46175</v>
      </c>
      <c r="F29" s="14">
        <v>46175</v>
      </c>
      <c r="G29" s="14">
        <v>46175</v>
      </c>
      <c r="H29" s="14">
        <f t="shared" si="1"/>
        <v>0</v>
      </c>
    </row>
    <row r="30" spans="1:8" x14ac:dyDescent="0.2">
      <c r="A30" s="48">
        <v>3700</v>
      </c>
      <c r="B30" s="10" t="s">
        <v>93</v>
      </c>
      <c r="C30" s="14">
        <v>6494.76</v>
      </c>
      <c r="D30" s="14">
        <v>-4913.8</v>
      </c>
      <c r="E30" s="14">
        <f t="shared" si="0"/>
        <v>1580.96</v>
      </c>
      <c r="F30" s="14">
        <v>1580.96</v>
      </c>
      <c r="G30" s="14">
        <v>1580.96</v>
      </c>
      <c r="H30" s="14">
        <f t="shared" si="1"/>
        <v>0</v>
      </c>
    </row>
    <row r="31" spans="1:8" x14ac:dyDescent="0.2">
      <c r="A31" s="48">
        <v>3800</v>
      </c>
      <c r="B31" s="10" t="s">
        <v>94</v>
      </c>
      <c r="C31" s="14">
        <v>116973.02</v>
      </c>
      <c r="D31" s="14">
        <v>-16067.76</v>
      </c>
      <c r="E31" s="14">
        <f t="shared" si="0"/>
        <v>100905.26000000001</v>
      </c>
      <c r="F31" s="14">
        <v>100905.26</v>
      </c>
      <c r="G31" s="14">
        <v>100905.26</v>
      </c>
      <c r="H31" s="14">
        <f t="shared" si="1"/>
        <v>0</v>
      </c>
    </row>
    <row r="32" spans="1:8" x14ac:dyDescent="0.2">
      <c r="A32" s="48">
        <v>3900</v>
      </c>
      <c r="B32" s="10" t="s">
        <v>19</v>
      </c>
      <c r="C32" s="14">
        <v>1211380.31</v>
      </c>
      <c r="D32" s="14">
        <v>-38884.800000000003</v>
      </c>
      <c r="E32" s="14">
        <f t="shared" si="0"/>
        <v>1172495.51</v>
      </c>
      <c r="F32" s="14">
        <v>1172495.51</v>
      </c>
      <c r="G32" s="14">
        <v>901714.51</v>
      </c>
      <c r="H32" s="14">
        <f t="shared" si="1"/>
        <v>0</v>
      </c>
    </row>
    <row r="33" spans="1:8" x14ac:dyDescent="0.2">
      <c r="A33" s="47" t="s">
        <v>67</v>
      </c>
      <c r="B33" s="7"/>
      <c r="C33" s="14">
        <f>SUM(C34:C42)</f>
        <v>0</v>
      </c>
      <c r="D33" s="14">
        <f>SUM(D34:D42)</f>
        <v>0</v>
      </c>
      <c r="E33" s="14">
        <f t="shared" si="0"/>
        <v>0</v>
      </c>
      <c r="F33" s="14">
        <f>SUM(F34:F42)</f>
        <v>0</v>
      </c>
      <c r="G33" s="14">
        <f>SUM(G34:G42)</f>
        <v>0</v>
      </c>
      <c r="H33" s="14">
        <f t="shared" si="1"/>
        <v>0</v>
      </c>
    </row>
    <row r="34" spans="1:8" x14ac:dyDescent="0.2">
      <c r="A34" s="48">
        <v>4100</v>
      </c>
      <c r="B34" s="10" t="s">
        <v>95</v>
      </c>
      <c r="C34" s="14">
        <v>0</v>
      </c>
      <c r="D34" s="14">
        <v>0</v>
      </c>
      <c r="E34" s="14">
        <f t="shared" si="0"/>
        <v>0</v>
      </c>
      <c r="F34" s="14">
        <v>0</v>
      </c>
      <c r="G34" s="14">
        <v>0</v>
      </c>
      <c r="H34" s="14">
        <f t="shared" si="1"/>
        <v>0</v>
      </c>
    </row>
    <row r="35" spans="1:8" x14ac:dyDescent="0.2">
      <c r="A35" s="48">
        <v>4200</v>
      </c>
      <c r="B35" s="10" t="s">
        <v>96</v>
      </c>
      <c r="C35" s="14">
        <v>0</v>
      </c>
      <c r="D35" s="14">
        <v>0</v>
      </c>
      <c r="E35" s="14">
        <f t="shared" si="0"/>
        <v>0</v>
      </c>
      <c r="F35" s="14">
        <v>0</v>
      </c>
      <c r="G35" s="14">
        <v>0</v>
      </c>
      <c r="H35" s="14">
        <f t="shared" si="1"/>
        <v>0</v>
      </c>
    </row>
    <row r="36" spans="1:8" x14ac:dyDescent="0.2">
      <c r="A36" s="48">
        <v>4300</v>
      </c>
      <c r="B36" s="10" t="s">
        <v>97</v>
      </c>
      <c r="C36" s="14">
        <v>0</v>
      </c>
      <c r="D36" s="14">
        <v>0</v>
      </c>
      <c r="E36" s="14">
        <f t="shared" si="0"/>
        <v>0</v>
      </c>
      <c r="F36" s="14">
        <v>0</v>
      </c>
      <c r="G36" s="14">
        <v>0</v>
      </c>
      <c r="H36" s="14">
        <f t="shared" si="1"/>
        <v>0</v>
      </c>
    </row>
    <row r="37" spans="1:8" x14ac:dyDescent="0.2">
      <c r="A37" s="48">
        <v>4400</v>
      </c>
      <c r="B37" s="10" t="s">
        <v>98</v>
      </c>
      <c r="C37" s="14">
        <v>0</v>
      </c>
      <c r="D37" s="14">
        <v>0</v>
      </c>
      <c r="E37" s="14">
        <f t="shared" si="0"/>
        <v>0</v>
      </c>
      <c r="F37" s="14">
        <v>0</v>
      </c>
      <c r="G37" s="14">
        <v>0</v>
      </c>
      <c r="H37" s="14">
        <f t="shared" si="1"/>
        <v>0</v>
      </c>
    </row>
    <row r="38" spans="1:8" x14ac:dyDescent="0.2">
      <c r="A38" s="48">
        <v>4500</v>
      </c>
      <c r="B38" s="10" t="s">
        <v>41</v>
      </c>
      <c r="C38" s="14">
        <v>0</v>
      </c>
      <c r="D38" s="14">
        <v>0</v>
      </c>
      <c r="E38" s="14">
        <f t="shared" si="0"/>
        <v>0</v>
      </c>
      <c r="F38" s="14">
        <v>0</v>
      </c>
      <c r="G38" s="14">
        <v>0</v>
      </c>
      <c r="H38" s="14">
        <f t="shared" si="1"/>
        <v>0</v>
      </c>
    </row>
    <row r="39" spans="1:8" x14ac:dyDescent="0.2">
      <c r="A39" s="48">
        <v>4600</v>
      </c>
      <c r="B39" s="10" t="s">
        <v>99</v>
      </c>
      <c r="C39" s="14">
        <v>0</v>
      </c>
      <c r="D39" s="14">
        <v>0</v>
      </c>
      <c r="E39" s="14">
        <f t="shared" si="0"/>
        <v>0</v>
      </c>
      <c r="F39" s="14">
        <v>0</v>
      </c>
      <c r="G39" s="14">
        <v>0</v>
      </c>
      <c r="H39" s="14">
        <f t="shared" si="1"/>
        <v>0</v>
      </c>
    </row>
    <row r="40" spans="1:8" x14ac:dyDescent="0.2">
      <c r="A40" s="48">
        <v>4700</v>
      </c>
      <c r="B40" s="10" t="s">
        <v>100</v>
      </c>
      <c r="C40" s="14">
        <v>0</v>
      </c>
      <c r="D40" s="14">
        <v>0</v>
      </c>
      <c r="E40" s="14">
        <f t="shared" si="0"/>
        <v>0</v>
      </c>
      <c r="F40" s="14">
        <v>0</v>
      </c>
      <c r="G40" s="14">
        <v>0</v>
      </c>
      <c r="H40" s="14">
        <f t="shared" si="1"/>
        <v>0</v>
      </c>
    </row>
    <row r="41" spans="1:8" x14ac:dyDescent="0.2">
      <c r="A41" s="48">
        <v>4800</v>
      </c>
      <c r="B41" s="10" t="s">
        <v>37</v>
      </c>
      <c r="C41" s="14">
        <v>0</v>
      </c>
      <c r="D41" s="14">
        <v>0</v>
      </c>
      <c r="E41" s="14">
        <f t="shared" si="0"/>
        <v>0</v>
      </c>
      <c r="F41" s="14">
        <v>0</v>
      </c>
      <c r="G41" s="14">
        <v>0</v>
      </c>
      <c r="H41" s="14">
        <f t="shared" si="1"/>
        <v>0</v>
      </c>
    </row>
    <row r="42" spans="1:8" x14ac:dyDescent="0.2">
      <c r="A42" s="48">
        <v>4900</v>
      </c>
      <c r="B42" s="10" t="s">
        <v>101</v>
      </c>
      <c r="C42" s="14">
        <v>0</v>
      </c>
      <c r="D42" s="14">
        <v>0</v>
      </c>
      <c r="E42" s="14">
        <f t="shared" si="0"/>
        <v>0</v>
      </c>
      <c r="F42" s="14">
        <v>0</v>
      </c>
      <c r="G42" s="14">
        <v>0</v>
      </c>
      <c r="H42" s="14">
        <f t="shared" si="1"/>
        <v>0</v>
      </c>
    </row>
    <row r="43" spans="1:8" x14ac:dyDescent="0.2">
      <c r="A43" s="47" t="s">
        <v>68</v>
      </c>
      <c r="B43" s="7"/>
      <c r="C43" s="14">
        <f>SUM(C44:C52)</f>
        <v>221015.88</v>
      </c>
      <c r="D43" s="14">
        <f>SUM(D44:D52)</f>
        <v>298216.92000000004</v>
      </c>
      <c r="E43" s="14">
        <f t="shared" si="0"/>
        <v>519232.80000000005</v>
      </c>
      <c r="F43" s="14">
        <f>SUM(F44:F52)</f>
        <v>511261.74</v>
      </c>
      <c r="G43" s="14">
        <f>SUM(G44:G52)</f>
        <v>511261.74</v>
      </c>
      <c r="H43" s="14">
        <f t="shared" si="1"/>
        <v>7971.0600000000559</v>
      </c>
    </row>
    <row r="44" spans="1:8" x14ac:dyDescent="0.2">
      <c r="A44" s="48">
        <v>5100</v>
      </c>
      <c r="B44" s="10" t="s">
        <v>102</v>
      </c>
      <c r="C44" s="14">
        <v>66870.52</v>
      </c>
      <c r="D44" s="14">
        <v>51626.91</v>
      </c>
      <c r="E44" s="14">
        <f t="shared" si="0"/>
        <v>118497.43000000001</v>
      </c>
      <c r="F44" s="14">
        <v>110526.37</v>
      </c>
      <c r="G44" s="14">
        <v>110526.37</v>
      </c>
      <c r="H44" s="14">
        <f t="shared" si="1"/>
        <v>7971.0600000000122</v>
      </c>
    </row>
    <row r="45" spans="1:8" x14ac:dyDescent="0.2">
      <c r="A45" s="48">
        <v>5200</v>
      </c>
      <c r="B45" s="10" t="s">
        <v>103</v>
      </c>
      <c r="C45" s="14">
        <v>7000</v>
      </c>
      <c r="D45" s="14">
        <v>-7000</v>
      </c>
      <c r="E45" s="14">
        <f t="shared" si="0"/>
        <v>0</v>
      </c>
      <c r="F45" s="14">
        <v>0</v>
      </c>
      <c r="G45" s="14">
        <v>0</v>
      </c>
      <c r="H45" s="14">
        <f t="shared" si="1"/>
        <v>0</v>
      </c>
    </row>
    <row r="46" spans="1:8" x14ac:dyDescent="0.2">
      <c r="A46" s="48">
        <v>5300</v>
      </c>
      <c r="B46" s="10" t="s">
        <v>104</v>
      </c>
      <c r="C46" s="14">
        <v>0</v>
      </c>
      <c r="D46" s="14">
        <v>0</v>
      </c>
      <c r="E46" s="14">
        <f t="shared" si="0"/>
        <v>0</v>
      </c>
      <c r="F46" s="14">
        <v>0</v>
      </c>
      <c r="G46" s="14">
        <v>0</v>
      </c>
      <c r="H46" s="14">
        <f t="shared" si="1"/>
        <v>0</v>
      </c>
    </row>
    <row r="47" spans="1:8" x14ac:dyDescent="0.2">
      <c r="A47" s="48">
        <v>5400</v>
      </c>
      <c r="B47" s="10" t="s">
        <v>105</v>
      </c>
      <c r="C47" s="14">
        <v>0</v>
      </c>
      <c r="D47" s="14">
        <v>0</v>
      </c>
      <c r="E47" s="14">
        <f t="shared" si="0"/>
        <v>0</v>
      </c>
      <c r="F47" s="14">
        <v>0</v>
      </c>
      <c r="G47" s="14">
        <v>0</v>
      </c>
      <c r="H47" s="14">
        <f t="shared" si="1"/>
        <v>0</v>
      </c>
    </row>
    <row r="48" spans="1:8" x14ac:dyDescent="0.2">
      <c r="A48" s="48">
        <v>5500</v>
      </c>
      <c r="B48" s="10" t="s">
        <v>106</v>
      </c>
      <c r="C48" s="14">
        <v>0</v>
      </c>
      <c r="D48" s="14">
        <v>0</v>
      </c>
      <c r="E48" s="14">
        <f t="shared" si="0"/>
        <v>0</v>
      </c>
      <c r="F48" s="14">
        <v>0</v>
      </c>
      <c r="G48" s="14">
        <v>0</v>
      </c>
      <c r="H48" s="14">
        <f t="shared" si="1"/>
        <v>0</v>
      </c>
    </row>
    <row r="49" spans="1:8" x14ac:dyDescent="0.2">
      <c r="A49" s="48">
        <v>5600</v>
      </c>
      <c r="B49" s="10" t="s">
        <v>107</v>
      </c>
      <c r="C49" s="14">
        <v>142145.35999999999</v>
      </c>
      <c r="D49" s="14">
        <v>-85375.5</v>
      </c>
      <c r="E49" s="14">
        <f t="shared" si="0"/>
        <v>56769.859999999986</v>
      </c>
      <c r="F49" s="14">
        <v>56769.86</v>
      </c>
      <c r="G49" s="14">
        <v>56769.86</v>
      </c>
      <c r="H49" s="14">
        <f t="shared" si="1"/>
        <v>0</v>
      </c>
    </row>
    <row r="50" spans="1:8" x14ac:dyDescent="0.2">
      <c r="A50" s="48">
        <v>5700</v>
      </c>
      <c r="B50" s="10" t="s">
        <v>108</v>
      </c>
      <c r="C50" s="14">
        <v>0</v>
      </c>
      <c r="D50" s="14">
        <v>0</v>
      </c>
      <c r="E50" s="14">
        <f t="shared" si="0"/>
        <v>0</v>
      </c>
      <c r="F50" s="14">
        <v>0</v>
      </c>
      <c r="G50" s="14">
        <v>0</v>
      </c>
      <c r="H50" s="14">
        <f t="shared" si="1"/>
        <v>0</v>
      </c>
    </row>
    <row r="51" spans="1:8" x14ac:dyDescent="0.2">
      <c r="A51" s="48">
        <v>5800</v>
      </c>
      <c r="B51" s="10" t="s">
        <v>109</v>
      </c>
      <c r="C51" s="14">
        <v>0</v>
      </c>
      <c r="D51" s="14">
        <v>0</v>
      </c>
      <c r="E51" s="14">
        <f t="shared" si="0"/>
        <v>0</v>
      </c>
      <c r="F51" s="14">
        <v>0</v>
      </c>
      <c r="G51" s="14">
        <v>0</v>
      </c>
      <c r="H51" s="14">
        <f t="shared" si="1"/>
        <v>0</v>
      </c>
    </row>
    <row r="52" spans="1:8" x14ac:dyDescent="0.2">
      <c r="A52" s="48">
        <v>5900</v>
      </c>
      <c r="B52" s="10" t="s">
        <v>110</v>
      </c>
      <c r="C52" s="14">
        <v>5000</v>
      </c>
      <c r="D52" s="14">
        <v>338965.51</v>
      </c>
      <c r="E52" s="14">
        <f t="shared" si="0"/>
        <v>343965.51</v>
      </c>
      <c r="F52" s="14">
        <v>343965.51</v>
      </c>
      <c r="G52" s="14">
        <v>343965.51</v>
      </c>
      <c r="H52" s="14">
        <f t="shared" si="1"/>
        <v>0</v>
      </c>
    </row>
    <row r="53" spans="1:8" x14ac:dyDescent="0.2">
      <c r="A53" s="47" t="s">
        <v>69</v>
      </c>
      <c r="B53" s="7"/>
      <c r="C53" s="14">
        <f>SUM(C54:C56)</f>
        <v>0</v>
      </c>
      <c r="D53" s="14">
        <f>SUM(D54:D56)</f>
        <v>500000</v>
      </c>
      <c r="E53" s="14">
        <f t="shared" si="0"/>
        <v>500000</v>
      </c>
      <c r="F53" s="14">
        <f>SUM(F54:F56)</f>
        <v>500000</v>
      </c>
      <c r="G53" s="14">
        <f>SUM(G54:G56)</f>
        <v>500000</v>
      </c>
      <c r="H53" s="14">
        <f t="shared" si="1"/>
        <v>0</v>
      </c>
    </row>
    <row r="54" spans="1:8" x14ac:dyDescent="0.2">
      <c r="A54" s="48">
        <v>6100</v>
      </c>
      <c r="B54" s="10" t="s">
        <v>111</v>
      </c>
      <c r="C54" s="14">
        <v>0</v>
      </c>
      <c r="D54" s="14">
        <v>500000</v>
      </c>
      <c r="E54" s="14">
        <f t="shared" si="0"/>
        <v>500000</v>
      </c>
      <c r="F54" s="14">
        <v>500000</v>
      </c>
      <c r="G54" s="14">
        <v>500000</v>
      </c>
      <c r="H54" s="14">
        <f t="shared" si="1"/>
        <v>0</v>
      </c>
    </row>
    <row r="55" spans="1:8" x14ac:dyDescent="0.2">
      <c r="A55" s="48">
        <v>6200</v>
      </c>
      <c r="B55" s="10" t="s">
        <v>112</v>
      </c>
      <c r="C55" s="14">
        <v>0</v>
      </c>
      <c r="D55" s="14">
        <v>0</v>
      </c>
      <c r="E55" s="14">
        <f t="shared" si="0"/>
        <v>0</v>
      </c>
      <c r="F55" s="14">
        <v>0</v>
      </c>
      <c r="G55" s="14">
        <v>0</v>
      </c>
      <c r="H55" s="14">
        <f t="shared" si="1"/>
        <v>0</v>
      </c>
    </row>
    <row r="56" spans="1:8" x14ac:dyDescent="0.2">
      <c r="A56" s="48">
        <v>6300</v>
      </c>
      <c r="B56" s="10" t="s">
        <v>113</v>
      </c>
      <c r="C56" s="14">
        <v>0</v>
      </c>
      <c r="D56" s="14">
        <v>0</v>
      </c>
      <c r="E56" s="14">
        <f t="shared" si="0"/>
        <v>0</v>
      </c>
      <c r="F56" s="14">
        <v>0</v>
      </c>
      <c r="G56" s="14">
        <v>0</v>
      </c>
      <c r="H56" s="14">
        <f t="shared" si="1"/>
        <v>0</v>
      </c>
    </row>
    <row r="57" spans="1:8" x14ac:dyDescent="0.2">
      <c r="A57" s="47" t="s">
        <v>70</v>
      </c>
      <c r="B57" s="7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48">
        <v>7100</v>
      </c>
      <c r="B58" s="10" t="s">
        <v>114</v>
      </c>
      <c r="C58" s="14">
        <v>0</v>
      </c>
      <c r="D58" s="14">
        <v>0</v>
      </c>
      <c r="E58" s="14">
        <f t="shared" si="0"/>
        <v>0</v>
      </c>
      <c r="F58" s="14">
        <v>0</v>
      </c>
      <c r="G58" s="14">
        <v>0</v>
      </c>
      <c r="H58" s="14">
        <f t="shared" si="1"/>
        <v>0</v>
      </c>
    </row>
    <row r="59" spans="1:8" x14ac:dyDescent="0.2">
      <c r="A59" s="48">
        <v>7200</v>
      </c>
      <c r="B59" s="10" t="s">
        <v>115</v>
      </c>
      <c r="C59" s="14">
        <v>0</v>
      </c>
      <c r="D59" s="14">
        <v>0</v>
      </c>
      <c r="E59" s="14">
        <f t="shared" si="0"/>
        <v>0</v>
      </c>
      <c r="F59" s="14">
        <v>0</v>
      </c>
      <c r="G59" s="14">
        <v>0</v>
      </c>
      <c r="H59" s="14">
        <f t="shared" si="1"/>
        <v>0</v>
      </c>
    </row>
    <row r="60" spans="1:8" x14ac:dyDescent="0.2">
      <c r="A60" s="48">
        <v>7300</v>
      </c>
      <c r="B60" s="10" t="s">
        <v>116</v>
      </c>
      <c r="C60" s="14">
        <v>0</v>
      </c>
      <c r="D60" s="14">
        <v>0</v>
      </c>
      <c r="E60" s="14">
        <f t="shared" si="0"/>
        <v>0</v>
      </c>
      <c r="F60" s="14">
        <v>0</v>
      </c>
      <c r="G60" s="14">
        <v>0</v>
      </c>
      <c r="H60" s="14">
        <f t="shared" si="1"/>
        <v>0</v>
      </c>
    </row>
    <row r="61" spans="1:8" x14ac:dyDescent="0.2">
      <c r="A61" s="48">
        <v>7400</v>
      </c>
      <c r="B61" s="10" t="s">
        <v>117</v>
      </c>
      <c r="C61" s="14">
        <v>0</v>
      </c>
      <c r="D61" s="14">
        <v>0</v>
      </c>
      <c r="E61" s="14">
        <f t="shared" si="0"/>
        <v>0</v>
      </c>
      <c r="F61" s="14">
        <v>0</v>
      </c>
      <c r="G61" s="14">
        <v>0</v>
      </c>
      <c r="H61" s="14">
        <f t="shared" si="1"/>
        <v>0</v>
      </c>
    </row>
    <row r="62" spans="1:8" x14ac:dyDescent="0.2">
      <c r="A62" s="48">
        <v>7500</v>
      </c>
      <c r="B62" s="10" t="s">
        <v>118</v>
      </c>
      <c r="C62" s="14">
        <v>0</v>
      </c>
      <c r="D62" s="14">
        <v>0</v>
      </c>
      <c r="E62" s="14">
        <f t="shared" si="0"/>
        <v>0</v>
      </c>
      <c r="F62" s="14">
        <v>0</v>
      </c>
      <c r="G62" s="14">
        <v>0</v>
      </c>
      <c r="H62" s="14">
        <f t="shared" si="1"/>
        <v>0</v>
      </c>
    </row>
    <row r="63" spans="1:8" x14ac:dyDescent="0.2">
      <c r="A63" s="48">
        <v>7600</v>
      </c>
      <c r="B63" s="10" t="s">
        <v>119</v>
      </c>
      <c r="C63" s="14">
        <v>0</v>
      </c>
      <c r="D63" s="14">
        <v>0</v>
      </c>
      <c r="E63" s="14">
        <f t="shared" si="0"/>
        <v>0</v>
      </c>
      <c r="F63" s="14">
        <v>0</v>
      </c>
      <c r="G63" s="14">
        <v>0</v>
      </c>
      <c r="H63" s="14">
        <f t="shared" si="1"/>
        <v>0</v>
      </c>
    </row>
    <row r="64" spans="1:8" x14ac:dyDescent="0.2">
      <c r="A64" s="48">
        <v>7900</v>
      </c>
      <c r="B64" s="10" t="s">
        <v>120</v>
      </c>
      <c r="C64" s="14">
        <v>0</v>
      </c>
      <c r="D64" s="14">
        <v>0</v>
      </c>
      <c r="E64" s="14">
        <f t="shared" si="0"/>
        <v>0</v>
      </c>
      <c r="F64" s="14">
        <v>0</v>
      </c>
      <c r="G64" s="14">
        <v>0</v>
      </c>
      <c r="H64" s="14">
        <f t="shared" si="1"/>
        <v>0</v>
      </c>
    </row>
    <row r="65" spans="1:8" x14ac:dyDescent="0.2">
      <c r="A65" s="47" t="s">
        <v>71</v>
      </c>
      <c r="B65" s="7"/>
      <c r="C65" s="14">
        <f>SUM(C66:C68)</f>
        <v>100000</v>
      </c>
      <c r="D65" s="14">
        <f>SUM(D66:D68)</f>
        <v>-24876.22</v>
      </c>
      <c r="E65" s="14">
        <f t="shared" si="0"/>
        <v>75123.78</v>
      </c>
      <c r="F65" s="14">
        <f>SUM(F66:F68)</f>
        <v>75123.78</v>
      </c>
      <c r="G65" s="14">
        <f>SUM(G66:G68)</f>
        <v>75123.78</v>
      </c>
      <c r="H65" s="14">
        <f t="shared" si="1"/>
        <v>0</v>
      </c>
    </row>
    <row r="66" spans="1:8" x14ac:dyDescent="0.2">
      <c r="A66" s="48">
        <v>8100</v>
      </c>
      <c r="B66" s="10" t="s">
        <v>38</v>
      </c>
      <c r="C66" s="14">
        <v>0</v>
      </c>
      <c r="D66" s="14">
        <v>0</v>
      </c>
      <c r="E66" s="14">
        <f t="shared" si="0"/>
        <v>0</v>
      </c>
      <c r="F66" s="14">
        <v>0</v>
      </c>
      <c r="G66" s="14">
        <v>0</v>
      </c>
      <c r="H66" s="14">
        <f t="shared" si="1"/>
        <v>0</v>
      </c>
    </row>
    <row r="67" spans="1:8" x14ac:dyDescent="0.2">
      <c r="A67" s="48">
        <v>8300</v>
      </c>
      <c r="B67" s="10" t="s">
        <v>39</v>
      </c>
      <c r="C67" s="14">
        <v>0</v>
      </c>
      <c r="D67" s="14">
        <v>0</v>
      </c>
      <c r="E67" s="14">
        <f t="shared" si="0"/>
        <v>0</v>
      </c>
      <c r="F67" s="14">
        <v>0</v>
      </c>
      <c r="G67" s="14">
        <v>0</v>
      </c>
      <c r="H67" s="14">
        <f t="shared" si="1"/>
        <v>0</v>
      </c>
    </row>
    <row r="68" spans="1:8" x14ac:dyDescent="0.2">
      <c r="A68" s="48">
        <v>8500</v>
      </c>
      <c r="B68" s="10" t="s">
        <v>40</v>
      </c>
      <c r="C68" s="14">
        <v>100000</v>
      </c>
      <c r="D68" s="14">
        <v>-24876.22</v>
      </c>
      <c r="E68" s="14">
        <f t="shared" si="0"/>
        <v>75123.78</v>
      </c>
      <c r="F68" s="14">
        <v>75123.78</v>
      </c>
      <c r="G68" s="14">
        <v>75123.78</v>
      </c>
      <c r="H68" s="14">
        <f t="shared" si="1"/>
        <v>0</v>
      </c>
    </row>
    <row r="69" spans="1:8" x14ac:dyDescent="0.2">
      <c r="A69" s="47" t="s">
        <v>72</v>
      </c>
      <c r="B69" s="7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48">
        <v>9100</v>
      </c>
      <c r="B70" s="10" t="s">
        <v>121</v>
      </c>
      <c r="C70" s="14">
        <v>0</v>
      </c>
      <c r="D70" s="14">
        <v>0</v>
      </c>
      <c r="E70" s="14">
        <f t="shared" ref="E70:E76" si="2">C70+D70</f>
        <v>0</v>
      </c>
      <c r="F70" s="14">
        <v>0</v>
      </c>
      <c r="G70" s="14">
        <v>0</v>
      </c>
      <c r="H70" s="14">
        <f t="shared" ref="H70:H76" si="3">E70-F70</f>
        <v>0</v>
      </c>
    </row>
    <row r="71" spans="1:8" x14ac:dyDescent="0.2">
      <c r="A71" s="48">
        <v>9200</v>
      </c>
      <c r="B71" s="10" t="s">
        <v>122</v>
      </c>
      <c r="C71" s="14">
        <v>0</v>
      </c>
      <c r="D71" s="14">
        <v>0</v>
      </c>
      <c r="E71" s="14">
        <f t="shared" si="2"/>
        <v>0</v>
      </c>
      <c r="F71" s="14">
        <v>0</v>
      </c>
      <c r="G71" s="14">
        <v>0</v>
      </c>
      <c r="H71" s="14">
        <f t="shared" si="3"/>
        <v>0</v>
      </c>
    </row>
    <row r="72" spans="1:8" x14ac:dyDescent="0.2">
      <c r="A72" s="48">
        <v>9300</v>
      </c>
      <c r="B72" s="10" t="s">
        <v>123</v>
      </c>
      <c r="C72" s="14">
        <v>0</v>
      </c>
      <c r="D72" s="14">
        <v>0</v>
      </c>
      <c r="E72" s="14">
        <f t="shared" si="2"/>
        <v>0</v>
      </c>
      <c r="F72" s="14">
        <v>0</v>
      </c>
      <c r="G72" s="14">
        <v>0</v>
      </c>
      <c r="H72" s="14">
        <f t="shared" si="3"/>
        <v>0</v>
      </c>
    </row>
    <row r="73" spans="1:8" x14ac:dyDescent="0.2">
      <c r="A73" s="48">
        <v>9400</v>
      </c>
      <c r="B73" s="10" t="s">
        <v>124</v>
      </c>
      <c r="C73" s="14">
        <v>0</v>
      </c>
      <c r="D73" s="14">
        <v>0</v>
      </c>
      <c r="E73" s="14">
        <f t="shared" si="2"/>
        <v>0</v>
      </c>
      <c r="F73" s="14">
        <v>0</v>
      </c>
      <c r="G73" s="14">
        <v>0</v>
      </c>
      <c r="H73" s="14">
        <f t="shared" si="3"/>
        <v>0</v>
      </c>
    </row>
    <row r="74" spans="1:8" x14ac:dyDescent="0.2">
      <c r="A74" s="48">
        <v>9500</v>
      </c>
      <c r="B74" s="10" t="s">
        <v>125</v>
      </c>
      <c r="C74" s="14">
        <v>0</v>
      </c>
      <c r="D74" s="14">
        <v>0</v>
      </c>
      <c r="E74" s="14">
        <f t="shared" si="2"/>
        <v>0</v>
      </c>
      <c r="F74" s="14">
        <v>0</v>
      </c>
      <c r="G74" s="14">
        <v>0</v>
      </c>
      <c r="H74" s="14">
        <f t="shared" si="3"/>
        <v>0</v>
      </c>
    </row>
    <row r="75" spans="1:8" x14ac:dyDescent="0.2">
      <c r="A75" s="48">
        <v>9600</v>
      </c>
      <c r="B75" s="10" t="s">
        <v>126</v>
      </c>
      <c r="C75" s="14">
        <v>0</v>
      </c>
      <c r="D75" s="14">
        <v>0</v>
      </c>
      <c r="E75" s="14">
        <f t="shared" si="2"/>
        <v>0</v>
      </c>
      <c r="F75" s="14">
        <v>0</v>
      </c>
      <c r="G75" s="14">
        <v>0</v>
      </c>
      <c r="H75" s="14">
        <f t="shared" si="3"/>
        <v>0</v>
      </c>
    </row>
    <row r="76" spans="1:8" x14ac:dyDescent="0.2">
      <c r="A76" s="48">
        <v>9900</v>
      </c>
      <c r="B76" s="11" t="s">
        <v>127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70"/>
      <c r="B77" s="12" t="s">
        <v>56</v>
      </c>
      <c r="C77" s="16">
        <f t="shared" ref="C77:H77" si="4">SUM(C5+C13+C23+C33+C43+C53+C57+C65+C69)</f>
        <v>19087917.82</v>
      </c>
      <c r="D77" s="16">
        <f t="shared" si="4"/>
        <v>-324094.42999999982</v>
      </c>
      <c r="E77" s="16">
        <f t="shared" si="4"/>
        <v>18763823.390000004</v>
      </c>
      <c r="F77" s="16">
        <f t="shared" si="4"/>
        <v>18419735.010000002</v>
      </c>
      <c r="G77" s="16">
        <f t="shared" si="4"/>
        <v>17983579.41</v>
      </c>
      <c r="H77" s="16">
        <f t="shared" si="4"/>
        <v>344088.38000000035</v>
      </c>
    </row>
    <row r="78" spans="1:8" x14ac:dyDescent="0.2">
      <c r="A78" s="2"/>
    </row>
    <row r="79" spans="1:8" x14ac:dyDescent="0.2">
      <c r="B79" s="36"/>
      <c r="C79" s="36"/>
      <c r="D79" s="36"/>
      <c r="E79" s="36"/>
      <c r="F79" s="36"/>
      <c r="G79" s="36"/>
    </row>
    <row r="80" spans="1:8" x14ac:dyDescent="0.2">
      <c r="B80" s="62" t="s">
        <v>141</v>
      </c>
      <c r="C80" s="62"/>
      <c r="D80" s="3"/>
      <c r="E80" s="3"/>
      <c r="F80" s="3"/>
      <c r="G80" s="3"/>
    </row>
    <row r="81" spans="2:7" x14ac:dyDescent="0.2">
      <c r="B81" s="63"/>
      <c r="C81" s="63"/>
      <c r="D81" s="3"/>
      <c r="E81" s="3"/>
      <c r="F81" s="3"/>
      <c r="G81" s="3"/>
    </row>
    <row r="82" spans="2:7" x14ac:dyDescent="0.2">
      <c r="B82" s="63"/>
      <c r="C82" s="63"/>
      <c r="D82" s="3"/>
      <c r="E82" s="3"/>
      <c r="F82" s="3"/>
      <c r="G82" s="3"/>
    </row>
    <row r="83" spans="2:7" x14ac:dyDescent="0.2">
      <c r="B83" s="63"/>
      <c r="C83" s="63"/>
      <c r="D83" s="3"/>
      <c r="E83" s="3"/>
      <c r="F83" s="3"/>
      <c r="G83" s="3"/>
    </row>
    <row r="84" spans="2:7" x14ac:dyDescent="0.2">
      <c r="B84" s="63"/>
      <c r="C84" s="63"/>
      <c r="D84" s="3"/>
      <c r="E84" s="3"/>
      <c r="F84" s="3"/>
      <c r="G84" s="3"/>
    </row>
    <row r="85" spans="2:7" x14ac:dyDescent="0.2">
      <c r="B85" s="64"/>
      <c r="C85" s="65"/>
      <c r="D85" s="3"/>
      <c r="E85" s="3"/>
      <c r="F85" s="3"/>
      <c r="G85" s="3"/>
    </row>
    <row r="86" spans="2:7" x14ac:dyDescent="0.2">
      <c r="B86" s="64"/>
      <c r="C86" s="3"/>
      <c r="D86" s="3"/>
      <c r="E86" s="66"/>
      <c r="F86" s="3"/>
      <c r="G86" s="3"/>
    </row>
    <row r="87" spans="2:7" x14ac:dyDescent="0.2">
      <c r="B87" s="66" t="s">
        <v>142</v>
      </c>
      <c r="C87" s="3"/>
      <c r="D87" s="3"/>
      <c r="E87" s="66" t="s">
        <v>143</v>
      </c>
      <c r="F87" s="3"/>
      <c r="G87" s="3"/>
    </row>
    <row r="88" spans="2:7" x14ac:dyDescent="0.2">
      <c r="B88" s="67" t="s">
        <v>144</v>
      </c>
      <c r="C88" s="3"/>
      <c r="D88" s="3"/>
      <c r="E88" s="67" t="s">
        <v>145</v>
      </c>
      <c r="F88" s="3"/>
      <c r="G88" s="3"/>
    </row>
    <row r="89" spans="2:7" x14ac:dyDescent="0.2">
      <c r="B89" s="68" t="s">
        <v>146</v>
      </c>
      <c r="C89" s="3"/>
      <c r="D89" s="3"/>
      <c r="E89" s="69" t="s">
        <v>147</v>
      </c>
      <c r="F89" s="3"/>
      <c r="G89" s="3"/>
    </row>
    <row r="90" spans="2:7" x14ac:dyDescent="0.2">
      <c r="B90" s="3"/>
      <c r="C90" s="3"/>
      <c r="D90" s="3"/>
      <c r="E90" s="3"/>
      <c r="F90" s="3"/>
      <c r="G90" s="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zoomScaleNormal="100" workbookViewId="0">
      <selection activeCell="B18" sqref="B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1" t="s">
        <v>132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57</v>
      </c>
      <c r="B2" s="57"/>
      <c r="C2" s="51" t="s">
        <v>63</v>
      </c>
      <c r="D2" s="52"/>
      <c r="E2" s="52"/>
      <c r="F2" s="52"/>
      <c r="G2" s="53"/>
      <c r="H2" s="54" t="s">
        <v>62</v>
      </c>
    </row>
    <row r="3" spans="1:8" ht="24.95" customHeight="1" x14ac:dyDescent="0.2">
      <c r="A3" s="58"/>
      <c r="B3" s="5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55"/>
    </row>
    <row r="4" spans="1:8" x14ac:dyDescent="0.2">
      <c r="A4" s="60"/>
      <c r="B4" s="6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7"/>
      <c r="C5" s="20"/>
      <c r="D5" s="20"/>
      <c r="E5" s="20"/>
      <c r="F5" s="20"/>
      <c r="G5" s="20"/>
      <c r="H5" s="20"/>
    </row>
    <row r="6" spans="1:8" x14ac:dyDescent="0.2">
      <c r="A6" s="5"/>
      <c r="B6" s="17" t="s">
        <v>0</v>
      </c>
      <c r="C6" s="49">
        <v>18766901.940000001</v>
      </c>
      <c r="D6" s="49">
        <v>-1097435.1299999999</v>
      </c>
      <c r="E6" s="49">
        <f>C6+D6</f>
        <v>17669466.810000002</v>
      </c>
      <c r="F6" s="49">
        <v>17333349.489999998</v>
      </c>
      <c r="G6" s="49">
        <v>16897193.890000001</v>
      </c>
      <c r="H6" s="49">
        <f>E6-F6</f>
        <v>336117.32000000402</v>
      </c>
    </row>
    <row r="7" spans="1:8" x14ac:dyDescent="0.2">
      <c r="A7" s="5"/>
      <c r="B7" s="17"/>
      <c r="C7" s="49"/>
      <c r="D7" s="49"/>
      <c r="E7" s="49"/>
      <c r="F7" s="49"/>
      <c r="G7" s="49"/>
      <c r="H7" s="49"/>
    </row>
    <row r="8" spans="1:8" x14ac:dyDescent="0.2">
      <c r="A8" s="5"/>
      <c r="B8" s="17" t="s">
        <v>1</v>
      </c>
      <c r="C8" s="49">
        <v>321015.88</v>
      </c>
      <c r="D8" s="49">
        <v>773340.7</v>
      </c>
      <c r="E8" s="49">
        <f>C8+D8</f>
        <v>1094356.58</v>
      </c>
      <c r="F8" s="49">
        <v>1086385.52</v>
      </c>
      <c r="G8" s="49">
        <v>1086385.52</v>
      </c>
      <c r="H8" s="49">
        <f>E8-F8</f>
        <v>7971.0600000000559</v>
      </c>
    </row>
    <row r="9" spans="1:8" x14ac:dyDescent="0.2">
      <c r="A9" s="5"/>
      <c r="B9" s="17"/>
      <c r="C9" s="49"/>
      <c r="D9" s="49"/>
      <c r="E9" s="49"/>
      <c r="F9" s="49"/>
      <c r="G9" s="49"/>
      <c r="H9" s="49"/>
    </row>
    <row r="10" spans="1:8" x14ac:dyDescent="0.2">
      <c r="A10" s="5"/>
      <c r="B10" s="17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 x14ac:dyDescent="0.2">
      <c r="A11" s="5"/>
      <c r="B11" s="17"/>
      <c r="C11" s="49"/>
      <c r="D11" s="49"/>
      <c r="E11" s="49"/>
      <c r="F11" s="49"/>
      <c r="G11" s="49"/>
      <c r="H11" s="49"/>
    </row>
    <row r="12" spans="1:8" x14ac:dyDescent="0.2">
      <c r="A12" s="5"/>
      <c r="B12" s="17" t="s">
        <v>41</v>
      </c>
      <c r="C12" s="49">
        <v>0</v>
      </c>
      <c r="D12" s="49">
        <v>0</v>
      </c>
      <c r="E12" s="49">
        <f>C12+D12</f>
        <v>0</v>
      </c>
      <c r="F12" s="49">
        <v>0</v>
      </c>
      <c r="G12" s="49">
        <v>0</v>
      </c>
      <c r="H12" s="49">
        <f>E12-F12</f>
        <v>0</v>
      </c>
    </row>
    <row r="13" spans="1:8" x14ac:dyDescent="0.2">
      <c r="A13" s="5"/>
      <c r="B13" s="17"/>
      <c r="C13" s="49"/>
      <c r="D13" s="49"/>
      <c r="E13" s="49"/>
      <c r="F13" s="49"/>
      <c r="G13" s="49"/>
      <c r="H13" s="49"/>
    </row>
    <row r="14" spans="1:8" x14ac:dyDescent="0.2">
      <c r="A14" s="5"/>
      <c r="B14" s="17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 x14ac:dyDescent="0.2">
      <c r="A15" s="6"/>
      <c r="B15" s="18"/>
      <c r="C15" s="50"/>
      <c r="D15" s="50"/>
      <c r="E15" s="50"/>
      <c r="F15" s="50"/>
      <c r="G15" s="50"/>
      <c r="H15" s="50"/>
    </row>
    <row r="16" spans="1:8" x14ac:dyDescent="0.2">
      <c r="A16" s="19"/>
      <c r="B16" s="12" t="s">
        <v>56</v>
      </c>
      <c r="C16" s="16">
        <f>SUM(C6+C8+C10+C12+C14)</f>
        <v>19087917.82</v>
      </c>
      <c r="D16" s="16">
        <f>SUM(D6+D8+D10+D12+D14)</f>
        <v>-324094.42999999993</v>
      </c>
      <c r="E16" s="16">
        <f>SUM(E6+E8+E10+E12+E14)</f>
        <v>18763823.390000001</v>
      </c>
      <c r="F16" s="16">
        <f t="shared" ref="F16:H16" si="0">SUM(F6+F8+F10+F12+F14)</f>
        <v>18419735.009999998</v>
      </c>
      <c r="G16" s="16">
        <f t="shared" si="0"/>
        <v>17983579.41</v>
      </c>
      <c r="H16" s="16">
        <f t="shared" si="0"/>
        <v>344088.38000000408</v>
      </c>
    </row>
    <row r="20" spans="2:7" x14ac:dyDescent="0.2">
      <c r="B20" s="36"/>
      <c r="C20" s="36"/>
      <c r="D20" s="36"/>
      <c r="E20" s="36"/>
      <c r="F20" s="36"/>
      <c r="G20" s="36"/>
    </row>
    <row r="21" spans="2:7" x14ac:dyDescent="0.2">
      <c r="B21" s="62" t="s">
        <v>141</v>
      </c>
      <c r="C21" s="62"/>
      <c r="D21" s="3"/>
      <c r="E21" s="3"/>
      <c r="F21" s="3"/>
      <c r="G21" s="3"/>
    </row>
    <row r="22" spans="2:7" x14ac:dyDescent="0.2">
      <c r="B22" s="63"/>
      <c r="C22" s="63"/>
      <c r="D22" s="3"/>
      <c r="E22" s="3"/>
      <c r="F22" s="3"/>
      <c r="G22" s="3"/>
    </row>
    <row r="23" spans="2:7" x14ac:dyDescent="0.2">
      <c r="B23" s="63"/>
      <c r="C23" s="63"/>
      <c r="D23" s="3"/>
      <c r="E23" s="3"/>
      <c r="F23" s="3"/>
      <c r="G23" s="3"/>
    </row>
    <row r="24" spans="2:7" x14ac:dyDescent="0.2">
      <c r="B24" s="63"/>
      <c r="C24" s="63"/>
      <c r="D24" s="3"/>
      <c r="E24" s="3"/>
      <c r="F24" s="3"/>
      <c r="G24" s="3"/>
    </row>
    <row r="25" spans="2:7" x14ac:dyDescent="0.2">
      <c r="B25" s="63"/>
      <c r="C25" s="63"/>
      <c r="D25" s="3"/>
      <c r="E25" s="3"/>
      <c r="F25" s="3"/>
      <c r="G25" s="3"/>
    </row>
    <row r="26" spans="2:7" x14ac:dyDescent="0.2">
      <c r="B26" s="63"/>
      <c r="C26" s="63"/>
      <c r="D26" s="3"/>
      <c r="E26" s="3"/>
      <c r="F26" s="3"/>
      <c r="G26" s="3"/>
    </row>
    <row r="27" spans="2:7" x14ac:dyDescent="0.2">
      <c r="B27" s="64"/>
      <c r="C27" s="65"/>
      <c r="D27" s="3"/>
      <c r="E27" s="3"/>
      <c r="F27" s="3"/>
      <c r="G27" s="3"/>
    </row>
    <row r="28" spans="2:7" x14ac:dyDescent="0.2">
      <c r="B28" s="64"/>
      <c r="C28" s="3"/>
      <c r="D28" s="3"/>
      <c r="E28" s="66"/>
      <c r="F28" s="3"/>
      <c r="G28" s="3"/>
    </row>
    <row r="29" spans="2:7" x14ac:dyDescent="0.2">
      <c r="B29" s="66" t="s">
        <v>142</v>
      </c>
      <c r="C29" s="3"/>
      <c r="D29" s="3"/>
      <c r="E29" s="66" t="s">
        <v>143</v>
      </c>
      <c r="F29" s="3"/>
      <c r="G29" s="3"/>
    </row>
    <row r="30" spans="2:7" x14ac:dyDescent="0.2">
      <c r="B30" s="67" t="s">
        <v>144</v>
      </c>
      <c r="C30" s="3"/>
      <c r="D30" s="3"/>
      <c r="E30" s="67" t="s">
        <v>145</v>
      </c>
      <c r="F30" s="3"/>
      <c r="G30" s="3"/>
    </row>
    <row r="31" spans="2:7" x14ac:dyDescent="0.2">
      <c r="B31" s="68" t="s">
        <v>146</v>
      </c>
      <c r="C31" s="3"/>
      <c r="D31" s="3"/>
      <c r="E31" s="69" t="s">
        <v>147</v>
      </c>
      <c r="F31" s="3"/>
      <c r="G31" s="3"/>
    </row>
    <row r="32" spans="2:7" x14ac:dyDescent="0.2">
      <c r="B32" s="3"/>
      <c r="C32" s="3"/>
      <c r="D32" s="3"/>
      <c r="E32" s="3"/>
      <c r="F32" s="3"/>
      <c r="G32" s="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workbookViewId="0">
      <selection activeCell="B48" sqref="B4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1" t="s">
        <v>137</v>
      </c>
      <c r="B1" s="52"/>
      <c r="C1" s="52"/>
      <c r="D1" s="52"/>
      <c r="E1" s="52"/>
      <c r="F1" s="52"/>
      <c r="G1" s="52"/>
      <c r="H1" s="53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56" t="s">
        <v>57</v>
      </c>
      <c r="B3" s="57"/>
      <c r="C3" s="51" t="s">
        <v>63</v>
      </c>
      <c r="D3" s="52"/>
      <c r="E3" s="52"/>
      <c r="F3" s="52"/>
      <c r="G3" s="53"/>
      <c r="H3" s="54" t="s">
        <v>62</v>
      </c>
    </row>
    <row r="4" spans="1:8" ht="24.95" customHeight="1" x14ac:dyDescent="0.2">
      <c r="A4" s="58"/>
      <c r="B4" s="59"/>
      <c r="C4" s="8" t="s">
        <v>58</v>
      </c>
      <c r="D4" s="8" t="s">
        <v>128</v>
      </c>
      <c r="E4" s="8" t="s">
        <v>59</v>
      </c>
      <c r="F4" s="8" t="s">
        <v>60</v>
      </c>
      <c r="G4" s="8" t="s">
        <v>61</v>
      </c>
      <c r="H4" s="55"/>
    </row>
    <row r="5" spans="1:8" x14ac:dyDescent="0.2">
      <c r="A5" s="60"/>
      <c r="B5" s="61"/>
      <c r="C5" s="9">
        <v>1</v>
      </c>
      <c r="D5" s="9">
        <v>2</v>
      </c>
      <c r="E5" s="9" t="s">
        <v>129</v>
      </c>
      <c r="F5" s="9">
        <v>4</v>
      </c>
      <c r="G5" s="9">
        <v>5</v>
      </c>
      <c r="H5" s="9" t="s">
        <v>130</v>
      </c>
    </row>
    <row r="6" spans="1:8" x14ac:dyDescent="0.2">
      <c r="A6" s="27"/>
      <c r="B6" s="23"/>
      <c r="C6" s="35"/>
      <c r="D6" s="35"/>
      <c r="E6" s="35"/>
      <c r="F6" s="35"/>
      <c r="G6" s="35"/>
      <c r="H6" s="35"/>
    </row>
    <row r="7" spans="1:8" x14ac:dyDescent="0.2">
      <c r="A7" s="4" t="s">
        <v>133</v>
      </c>
      <c r="B7" s="21"/>
      <c r="C7" s="14">
        <v>8306631.9000000004</v>
      </c>
      <c r="D7" s="14">
        <v>186551.6</v>
      </c>
      <c r="E7" s="14">
        <f>C7+D7</f>
        <v>8493183.5</v>
      </c>
      <c r="F7" s="14">
        <v>8149095.1200000001</v>
      </c>
      <c r="G7" s="14">
        <v>7712939.5199999996</v>
      </c>
      <c r="H7" s="14">
        <f>E7-F7</f>
        <v>344088.37999999989</v>
      </c>
    </row>
    <row r="8" spans="1:8" x14ac:dyDescent="0.2">
      <c r="A8" s="4" t="s">
        <v>134</v>
      </c>
      <c r="B8" s="21"/>
      <c r="C8" s="14">
        <v>7890509.5999999996</v>
      </c>
      <c r="D8" s="14">
        <v>-108114.18</v>
      </c>
      <c r="E8" s="14">
        <f t="shared" ref="E8:E13" si="0">C8+D8</f>
        <v>7782395.4199999999</v>
      </c>
      <c r="F8" s="14">
        <v>7782395.4199999999</v>
      </c>
      <c r="G8" s="14">
        <v>7782395.4199999999</v>
      </c>
      <c r="H8" s="14">
        <f t="shared" ref="H8:H13" si="1">E8-F8</f>
        <v>0</v>
      </c>
    </row>
    <row r="9" spans="1:8" x14ac:dyDescent="0.2">
      <c r="A9" s="4" t="s">
        <v>135</v>
      </c>
      <c r="B9" s="21"/>
      <c r="C9" s="14">
        <v>587854.1</v>
      </c>
      <c r="D9" s="14">
        <v>-4802.45</v>
      </c>
      <c r="E9" s="14">
        <f t="shared" si="0"/>
        <v>583051.65</v>
      </c>
      <c r="F9" s="14">
        <v>583051.65</v>
      </c>
      <c r="G9" s="14">
        <v>583051.65</v>
      </c>
      <c r="H9" s="14">
        <f t="shared" si="1"/>
        <v>0</v>
      </c>
    </row>
    <row r="10" spans="1:8" x14ac:dyDescent="0.2">
      <c r="A10" s="4" t="s">
        <v>136</v>
      </c>
      <c r="B10" s="21"/>
      <c r="C10" s="14">
        <v>2302922.2200000002</v>
      </c>
      <c r="D10" s="14">
        <v>-397729.4</v>
      </c>
      <c r="E10" s="14">
        <f t="shared" si="0"/>
        <v>1905192.8200000003</v>
      </c>
      <c r="F10" s="14">
        <v>1905192.82</v>
      </c>
      <c r="G10" s="14">
        <v>1905192.82</v>
      </c>
      <c r="H10" s="14">
        <f t="shared" si="1"/>
        <v>0</v>
      </c>
    </row>
    <row r="11" spans="1:8" x14ac:dyDescent="0.2">
      <c r="A11" s="4" t="s">
        <v>53</v>
      </c>
      <c r="B11" s="21"/>
      <c r="C11" s="14">
        <v>0</v>
      </c>
      <c r="D11" s="14">
        <v>0</v>
      </c>
      <c r="E11" s="14">
        <f t="shared" si="0"/>
        <v>0</v>
      </c>
      <c r="F11" s="14">
        <v>0</v>
      </c>
      <c r="G11" s="14">
        <v>0</v>
      </c>
      <c r="H11" s="14">
        <f t="shared" si="1"/>
        <v>0</v>
      </c>
    </row>
    <row r="12" spans="1:8" x14ac:dyDescent="0.2">
      <c r="A12" s="4" t="s">
        <v>54</v>
      </c>
      <c r="B12" s="21"/>
      <c r="C12" s="14">
        <v>0</v>
      </c>
      <c r="D12" s="14">
        <v>0</v>
      </c>
      <c r="E12" s="14">
        <f t="shared" si="0"/>
        <v>0</v>
      </c>
      <c r="F12" s="14">
        <v>0</v>
      </c>
      <c r="G12" s="14">
        <v>0</v>
      </c>
      <c r="H12" s="14">
        <f t="shared" si="1"/>
        <v>0</v>
      </c>
    </row>
    <row r="13" spans="1:8" x14ac:dyDescent="0.2">
      <c r="A13" s="4" t="s">
        <v>55</v>
      </c>
      <c r="B13" s="21"/>
      <c r="C13" s="14">
        <v>0</v>
      </c>
      <c r="D13" s="14">
        <v>0</v>
      </c>
      <c r="E13" s="14">
        <f t="shared" si="0"/>
        <v>0</v>
      </c>
      <c r="F13" s="14">
        <v>0</v>
      </c>
      <c r="G13" s="14">
        <v>0</v>
      </c>
      <c r="H13" s="14">
        <f t="shared" si="1"/>
        <v>0</v>
      </c>
    </row>
    <row r="14" spans="1:8" x14ac:dyDescent="0.2">
      <c r="A14" s="4"/>
      <c r="B14" s="21"/>
      <c r="C14" s="14"/>
      <c r="D14" s="14"/>
      <c r="E14" s="14"/>
      <c r="F14" s="14"/>
      <c r="G14" s="14"/>
      <c r="H14" s="14"/>
    </row>
    <row r="15" spans="1:8" x14ac:dyDescent="0.2">
      <c r="A15" s="4"/>
      <c r="B15" s="24"/>
      <c r="C15" s="15"/>
      <c r="D15" s="15"/>
      <c r="E15" s="15"/>
      <c r="F15" s="15"/>
      <c r="G15" s="15"/>
      <c r="H15" s="15"/>
    </row>
    <row r="16" spans="1:8" x14ac:dyDescent="0.2">
      <c r="A16" s="25"/>
      <c r="B16" s="46" t="s">
        <v>56</v>
      </c>
      <c r="C16" s="22">
        <f t="shared" ref="C16:H16" si="2">SUM(C7:C15)</f>
        <v>19087917.82</v>
      </c>
      <c r="D16" s="22">
        <f t="shared" si="2"/>
        <v>-324094.43</v>
      </c>
      <c r="E16" s="22">
        <f t="shared" si="2"/>
        <v>18763823.390000001</v>
      </c>
      <c r="F16" s="22">
        <f t="shared" si="2"/>
        <v>18419735.009999998</v>
      </c>
      <c r="G16" s="22">
        <f t="shared" si="2"/>
        <v>17983579.41</v>
      </c>
      <c r="H16" s="22">
        <f t="shared" si="2"/>
        <v>344088.37999999989</v>
      </c>
    </row>
    <row r="19" spans="1:8" ht="45" customHeight="1" x14ac:dyDescent="0.2">
      <c r="A19" s="51" t="s">
        <v>138</v>
      </c>
      <c r="B19" s="52"/>
      <c r="C19" s="52"/>
      <c r="D19" s="52"/>
      <c r="E19" s="52"/>
      <c r="F19" s="52"/>
      <c r="G19" s="52"/>
      <c r="H19" s="53"/>
    </row>
    <row r="21" spans="1:8" x14ac:dyDescent="0.2">
      <c r="A21" s="56" t="s">
        <v>57</v>
      </c>
      <c r="B21" s="57"/>
      <c r="C21" s="51" t="s">
        <v>63</v>
      </c>
      <c r="D21" s="52"/>
      <c r="E21" s="52"/>
      <c r="F21" s="52"/>
      <c r="G21" s="53"/>
      <c r="H21" s="54" t="s">
        <v>62</v>
      </c>
    </row>
    <row r="22" spans="1:8" ht="22.5" x14ac:dyDescent="0.2">
      <c r="A22" s="58"/>
      <c r="B22" s="59"/>
      <c r="C22" s="8" t="s">
        <v>58</v>
      </c>
      <c r="D22" s="8" t="s">
        <v>128</v>
      </c>
      <c r="E22" s="8" t="s">
        <v>59</v>
      </c>
      <c r="F22" s="8" t="s">
        <v>60</v>
      </c>
      <c r="G22" s="8" t="s">
        <v>61</v>
      </c>
      <c r="H22" s="55"/>
    </row>
    <row r="23" spans="1:8" x14ac:dyDescent="0.2">
      <c r="A23" s="60"/>
      <c r="B23" s="61"/>
      <c r="C23" s="9">
        <v>1</v>
      </c>
      <c r="D23" s="9">
        <v>2</v>
      </c>
      <c r="E23" s="9" t="s">
        <v>129</v>
      </c>
      <c r="F23" s="9">
        <v>4</v>
      </c>
      <c r="G23" s="9">
        <v>5</v>
      </c>
      <c r="H23" s="9" t="s">
        <v>130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>
        <v>0</v>
      </c>
      <c r="D25" s="33">
        <v>0</v>
      </c>
      <c r="E25" s="33">
        <f>C25+D25</f>
        <v>0</v>
      </c>
      <c r="F25" s="33">
        <v>0</v>
      </c>
      <c r="G25" s="33">
        <v>0</v>
      </c>
      <c r="H25" s="33">
        <f>E25-F25</f>
        <v>0</v>
      </c>
    </row>
    <row r="26" spans="1:8" x14ac:dyDescent="0.2">
      <c r="A26" s="4" t="s">
        <v>9</v>
      </c>
      <c r="B26" s="2"/>
      <c r="C26" s="33">
        <v>0</v>
      </c>
      <c r="D26" s="33">
        <v>0</v>
      </c>
      <c r="E26" s="33">
        <f t="shared" ref="E26:E28" si="3">C26+D26</f>
        <v>0</v>
      </c>
      <c r="F26" s="33">
        <v>0</v>
      </c>
      <c r="G26" s="33">
        <v>0</v>
      </c>
      <c r="H26" s="33">
        <f t="shared" ref="H26:H28" si="4">E26-F26</f>
        <v>0</v>
      </c>
    </row>
    <row r="27" spans="1:8" x14ac:dyDescent="0.2">
      <c r="A27" s="4" t="s">
        <v>10</v>
      </c>
      <c r="B27" s="2"/>
      <c r="C27" s="33">
        <v>0</v>
      </c>
      <c r="D27" s="33">
        <v>0</v>
      </c>
      <c r="E27" s="33">
        <f t="shared" si="3"/>
        <v>0</v>
      </c>
      <c r="F27" s="33">
        <v>0</v>
      </c>
      <c r="G27" s="33">
        <v>0</v>
      </c>
      <c r="H27" s="33">
        <f t="shared" si="4"/>
        <v>0</v>
      </c>
    </row>
    <row r="28" spans="1:8" x14ac:dyDescent="0.2">
      <c r="A28" s="4" t="s">
        <v>11</v>
      </c>
      <c r="B28" s="2"/>
      <c r="C28" s="33">
        <v>0</v>
      </c>
      <c r="D28" s="33">
        <v>0</v>
      </c>
      <c r="E28" s="33">
        <f t="shared" si="3"/>
        <v>0</v>
      </c>
      <c r="F28" s="33">
        <v>0</v>
      </c>
      <c r="G28" s="33">
        <v>0</v>
      </c>
      <c r="H28" s="33">
        <f t="shared" si="4"/>
        <v>0</v>
      </c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56</v>
      </c>
      <c r="C30" s="22">
        <f>SUM(C25:C29)</f>
        <v>0</v>
      </c>
      <c r="D30" s="22">
        <f>SUM(D25:D29)</f>
        <v>0</v>
      </c>
      <c r="E30" s="22">
        <f>SUM(E25:E28)</f>
        <v>0</v>
      </c>
      <c r="F30" s="22">
        <f>SUM(F25:F28)</f>
        <v>0</v>
      </c>
      <c r="G30" s="22">
        <f>SUM(G25:G28)</f>
        <v>0</v>
      </c>
      <c r="H30" s="22">
        <f>SUM(H25:H28)</f>
        <v>0</v>
      </c>
    </row>
    <row r="33" spans="1:8" ht="45" customHeight="1" x14ac:dyDescent="0.2">
      <c r="A33" s="51" t="s">
        <v>139</v>
      </c>
      <c r="B33" s="52"/>
      <c r="C33" s="52"/>
      <c r="D33" s="52"/>
      <c r="E33" s="52"/>
      <c r="F33" s="52"/>
      <c r="G33" s="52"/>
      <c r="H33" s="53"/>
    </row>
    <row r="34" spans="1:8" x14ac:dyDescent="0.2">
      <c r="A34" s="56" t="s">
        <v>57</v>
      </c>
      <c r="B34" s="57"/>
      <c r="C34" s="51" t="s">
        <v>63</v>
      </c>
      <c r="D34" s="52"/>
      <c r="E34" s="52"/>
      <c r="F34" s="52"/>
      <c r="G34" s="53"/>
      <c r="H34" s="54" t="s">
        <v>62</v>
      </c>
    </row>
    <row r="35" spans="1:8" ht="22.5" x14ac:dyDescent="0.2">
      <c r="A35" s="58"/>
      <c r="B35" s="59"/>
      <c r="C35" s="8" t="s">
        <v>58</v>
      </c>
      <c r="D35" s="8" t="s">
        <v>128</v>
      </c>
      <c r="E35" s="8" t="s">
        <v>59</v>
      </c>
      <c r="F35" s="8" t="s">
        <v>60</v>
      </c>
      <c r="G35" s="8" t="s">
        <v>61</v>
      </c>
      <c r="H35" s="55"/>
    </row>
    <row r="36" spans="1:8" x14ac:dyDescent="0.2">
      <c r="A36" s="60"/>
      <c r="B36" s="61"/>
      <c r="C36" s="9">
        <v>1</v>
      </c>
      <c r="D36" s="9">
        <v>2</v>
      </c>
      <c r="E36" s="9" t="s">
        <v>129</v>
      </c>
      <c r="F36" s="9">
        <v>4</v>
      </c>
      <c r="G36" s="9">
        <v>5</v>
      </c>
      <c r="H36" s="9" t="s">
        <v>130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2.5" x14ac:dyDescent="0.2">
      <c r="A38" s="4"/>
      <c r="B38" s="30" t="s">
        <v>13</v>
      </c>
      <c r="C38" s="33">
        <v>0</v>
      </c>
      <c r="D38" s="33">
        <v>0</v>
      </c>
      <c r="E38" s="33">
        <f>C38+D38</f>
        <v>0</v>
      </c>
      <c r="F38" s="33">
        <v>0</v>
      </c>
      <c r="G38" s="33">
        <v>0</v>
      </c>
      <c r="H38" s="33">
        <f>E38-F38</f>
        <v>0</v>
      </c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>
        <v>0</v>
      </c>
      <c r="D40" s="33">
        <v>0</v>
      </c>
      <c r="E40" s="33">
        <f>C40+D40</f>
        <v>0</v>
      </c>
      <c r="F40" s="33">
        <v>0</v>
      </c>
      <c r="G40" s="33">
        <v>0</v>
      </c>
      <c r="H40" s="33">
        <f>E40-F40</f>
        <v>0</v>
      </c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2.5" x14ac:dyDescent="0.2">
      <c r="A42" s="4"/>
      <c r="B42" s="30" t="s">
        <v>14</v>
      </c>
      <c r="C42" s="33">
        <v>0</v>
      </c>
      <c r="D42" s="33">
        <v>0</v>
      </c>
      <c r="E42" s="33">
        <f>C42+D42</f>
        <v>0</v>
      </c>
      <c r="F42" s="33">
        <v>0</v>
      </c>
      <c r="G42" s="33">
        <v>0</v>
      </c>
      <c r="H42" s="33">
        <f>E42-F42</f>
        <v>0</v>
      </c>
    </row>
    <row r="43" spans="1:8" x14ac:dyDescent="0.2">
      <c r="A43" s="4"/>
      <c r="B43" s="30"/>
      <c r="C43" s="33"/>
      <c r="D43" s="33"/>
      <c r="E43" s="33"/>
      <c r="F43" s="33"/>
      <c r="G43" s="33"/>
      <c r="H43" s="33"/>
    </row>
    <row r="44" spans="1:8" ht="22.5" x14ac:dyDescent="0.2">
      <c r="A44" s="4"/>
      <c r="B44" s="30" t="s">
        <v>26</v>
      </c>
      <c r="C44" s="33">
        <v>0</v>
      </c>
      <c r="D44" s="33">
        <v>0</v>
      </c>
      <c r="E44" s="33">
        <f>C44+D44</f>
        <v>0</v>
      </c>
      <c r="F44" s="33">
        <v>0</v>
      </c>
      <c r="G44" s="33">
        <v>0</v>
      </c>
      <c r="H44" s="33">
        <f>E44-F44</f>
        <v>0</v>
      </c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27</v>
      </c>
      <c r="C46" s="33">
        <v>0</v>
      </c>
      <c r="D46" s="33">
        <v>0</v>
      </c>
      <c r="E46" s="33">
        <f>C46+D46</f>
        <v>0</v>
      </c>
      <c r="F46" s="33">
        <v>0</v>
      </c>
      <c r="G46" s="33">
        <v>0</v>
      </c>
      <c r="H46" s="33">
        <f>E46-F46</f>
        <v>0</v>
      </c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34</v>
      </c>
      <c r="C48" s="33">
        <v>0</v>
      </c>
      <c r="D48" s="33">
        <v>0</v>
      </c>
      <c r="E48" s="33">
        <f>C48+D48</f>
        <v>0</v>
      </c>
      <c r="F48" s="33">
        <v>0</v>
      </c>
      <c r="G48" s="33">
        <v>0</v>
      </c>
      <c r="H48" s="33">
        <f>E48-F48</f>
        <v>0</v>
      </c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x14ac:dyDescent="0.2">
      <c r="A50" s="4"/>
      <c r="B50" s="30" t="s">
        <v>15</v>
      </c>
      <c r="C50" s="33">
        <v>0</v>
      </c>
      <c r="D50" s="33">
        <v>0</v>
      </c>
      <c r="E50" s="33">
        <f>C50+D50</f>
        <v>0</v>
      </c>
      <c r="F50" s="33">
        <v>0</v>
      </c>
      <c r="G50" s="33">
        <v>0</v>
      </c>
      <c r="H50" s="33">
        <f>E50-F50</f>
        <v>0</v>
      </c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56</v>
      </c>
      <c r="C52" s="22">
        <f t="shared" ref="C52:H52" si="5">SUM(C38:C50)</f>
        <v>0</v>
      </c>
      <c r="D52" s="22">
        <f t="shared" si="5"/>
        <v>0</v>
      </c>
      <c r="E52" s="22">
        <f t="shared" si="5"/>
        <v>0</v>
      </c>
      <c r="F52" s="22">
        <f t="shared" si="5"/>
        <v>0</v>
      </c>
      <c r="G52" s="22">
        <f t="shared" si="5"/>
        <v>0</v>
      </c>
      <c r="H52" s="22">
        <f t="shared" si="5"/>
        <v>0</v>
      </c>
    </row>
    <row r="55" spans="1:8" x14ac:dyDescent="0.2">
      <c r="B55" s="36"/>
      <c r="C55" s="36"/>
      <c r="D55" s="36"/>
      <c r="E55" s="36"/>
      <c r="F55" s="36"/>
      <c r="G55" s="36"/>
    </row>
    <row r="56" spans="1:8" x14ac:dyDescent="0.2">
      <c r="B56" s="62" t="s">
        <v>141</v>
      </c>
      <c r="C56" s="62"/>
      <c r="D56" s="3"/>
      <c r="E56" s="3"/>
      <c r="F56" s="3"/>
      <c r="G56" s="3"/>
    </row>
    <row r="57" spans="1:8" x14ac:dyDescent="0.2">
      <c r="B57" s="63"/>
      <c r="C57" s="63"/>
      <c r="D57" s="3"/>
      <c r="E57" s="3"/>
      <c r="F57" s="3"/>
      <c r="G57" s="3"/>
    </row>
    <row r="58" spans="1:8" x14ac:dyDescent="0.2">
      <c r="B58" s="63"/>
      <c r="C58" s="63"/>
      <c r="D58" s="3"/>
      <c r="E58" s="3"/>
      <c r="F58" s="3"/>
      <c r="G58" s="3"/>
    </row>
    <row r="59" spans="1:8" x14ac:dyDescent="0.2">
      <c r="B59" s="63"/>
      <c r="C59" s="63"/>
      <c r="D59" s="3"/>
      <c r="E59" s="3"/>
      <c r="F59" s="3"/>
      <c r="G59" s="3"/>
    </row>
    <row r="60" spans="1:8" x14ac:dyDescent="0.2">
      <c r="B60" s="63"/>
      <c r="C60" s="63"/>
      <c r="D60" s="3"/>
      <c r="E60" s="3"/>
      <c r="F60" s="3"/>
      <c r="G60" s="3"/>
    </row>
    <row r="61" spans="1:8" x14ac:dyDescent="0.2">
      <c r="B61" s="64"/>
      <c r="C61" s="65"/>
      <c r="D61" s="3"/>
      <c r="E61" s="3"/>
      <c r="F61" s="3"/>
      <c r="G61" s="3"/>
    </row>
    <row r="62" spans="1:8" x14ac:dyDescent="0.2">
      <c r="B62" s="64"/>
      <c r="C62" s="3"/>
      <c r="D62" s="3"/>
      <c r="E62" s="66"/>
      <c r="F62" s="3"/>
      <c r="G62" s="3"/>
    </row>
    <row r="63" spans="1:8" x14ac:dyDescent="0.2">
      <c r="B63" s="66" t="s">
        <v>142</v>
      </c>
      <c r="C63" s="3"/>
      <c r="D63" s="3"/>
      <c r="E63" s="66" t="s">
        <v>143</v>
      </c>
      <c r="F63" s="3"/>
      <c r="G63" s="3"/>
    </row>
    <row r="64" spans="1:8" x14ac:dyDescent="0.2">
      <c r="B64" s="67" t="s">
        <v>144</v>
      </c>
      <c r="C64" s="3"/>
      <c r="D64" s="3"/>
      <c r="E64" s="67" t="s">
        <v>145</v>
      </c>
      <c r="F64" s="3"/>
      <c r="G64" s="3"/>
    </row>
    <row r="65" spans="2:7" x14ac:dyDescent="0.2">
      <c r="B65" s="68" t="s">
        <v>146</v>
      </c>
      <c r="C65" s="3"/>
      <c r="D65" s="3"/>
      <c r="E65" s="69" t="s">
        <v>147</v>
      </c>
      <c r="F65" s="3"/>
      <c r="G65" s="3"/>
    </row>
    <row r="66" spans="2:7" x14ac:dyDescent="0.2">
      <c r="B66" s="3"/>
      <c r="C66" s="3"/>
      <c r="D66" s="3"/>
      <c r="E66" s="3"/>
      <c r="F66" s="3"/>
      <c r="G66" s="3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16" workbookViewId="0">
      <selection activeCell="B35" sqref="B3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1" t="s">
        <v>140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57</v>
      </c>
      <c r="B2" s="57"/>
      <c r="C2" s="51" t="s">
        <v>63</v>
      </c>
      <c r="D2" s="52"/>
      <c r="E2" s="52"/>
      <c r="F2" s="52"/>
      <c r="G2" s="53"/>
      <c r="H2" s="54" t="s">
        <v>62</v>
      </c>
    </row>
    <row r="3" spans="1:8" ht="24.95" customHeight="1" x14ac:dyDescent="0.2">
      <c r="A3" s="58"/>
      <c r="B3" s="5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55"/>
    </row>
    <row r="4" spans="1:8" x14ac:dyDescent="0.2">
      <c r="A4" s="60"/>
      <c r="B4" s="6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43"/>
      <c r="B5" s="44"/>
      <c r="C5" s="13"/>
      <c r="D5" s="13"/>
      <c r="E5" s="13"/>
      <c r="F5" s="13"/>
      <c r="G5" s="13"/>
      <c r="H5" s="13"/>
    </row>
    <row r="6" spans="1:8" x14ac:dyDescent="0.2">
      <c r="A6" s="40" t="s">
        <v>16</v>
      </c>
      <c r="B6" s="38"/>
      <c r="C6" s="14">
        <f t="shared" ref="C6:H6" si="0">SUM(C7:C14)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</row>
    <row r="7" spans="1:8" x14ac:dyDescent="0.2">
      <c r="A7" s="37"/>
      <c r="B7" s="41" t="s">
        <v>42</v>
      </c>
      <c r="C7" s="14">
        <v>0</v>
      </c>
      <c r="D7" s="14">
        <v>0</v>
      </c>
      <c r="E7" s="14">
        <f>C7+D7</f>
        <v>0</v>
      </c>
      <c r="F7" s="14">
        <v>0</v>
      </c>
      <c r="G7" s="14">
        <v>0</v>
      </c>
      <c r="H7" s="14">
        <f>E7-F7</f>
        <v>0</v>
      </c>
    </row>
    <row r="8" spans="1:8" x14ac:dyDescent="0.2">
      <c r="A8" s="37"/>
      <c r="B8" s="41" t="s">
        <v>17</v>
      </c>
      <c r="C8" s="14">
        <v>0</v>
      </c>
      <c r="D8" s="14">
        <v>0</v>
      </c>
      <c r="E8" s="14">
        <f t="shared" ref="E8:E14" si="1">C8+D8</f>
        <v>0</v>
      </c>
      <c r="F8" s="14">
        <v>0</v>
      </c>
      <c r="G8" s="14">
        <v>0</v>
      </c>
      <c r="H8" s="14">
        <f t="shared" ref="H8:H14" si="2">E8-F8</f>
        <v>0</v>
      </c>
    </row>
    <row r="9" spans="1:8" x14ac:dyDescent="0.2">
      <c r="A9" s="37"/>
      <c r="B9" s="41" t="s">
        <v>43</v>
      </c>
      <c r="C9" s="14">
        <v>0</v>
      </c>
      <c r="D9" s="14">
        <v>0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</row>
    <row r="10" spans="1:8" x14ac:dyDescent="0.2">
      <c r="A10" s="37"/>
      <c r="B10" s="41" t="s">
        <v>3</v>
      </c>
      <c r="C10" s="14">
        <v>0</v>
      </c>
      <c r="D10" s="14">
        <v>0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</row>
    <row r="11" spans="1:8" x14ac:dyDescent="0.2">
      <c r="A11" s="37"/>
      <c r="B11" s="41" t="s">
        <v>23</v>
      </c>
      <c r="C11" s="14">
        <v>0</v>
      </c>
      <c r="D11" s="14">
        <v>0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</row>
    <row r="12" spans="1:8" x14ac:dyDescent="0.2">
      <c r="A12" s="37"/>
      <c r="B12" s="41" t="s">
        <v>18</v>
      </c>
      <c r="C12" s="14">
        <v>0</v>
      </c>
      <c r="D12" s="14">
        <v>0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</row>
    <row r="13" spans="1:8" x14ac:dyDescent="0.2">
      <c r="A13" s="37"/>
      <c r="B13" s="41" t="s">
        <v>44</v>
      </c>
      <c r="C13" s="14">
        <v>0</v>
      </c>
      <c r="D13" s="14">
        <v>0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</row>
    <row r="14" spans="1:8" x14ac:dyDescent="0.2">
      <c r="A14" s="37"/>
      <c r="B14" s="41" t="s">
        <v>19</v>
      </c>
      <c r="C14" s="14">
        <v>0</v>
      </c>
      <c r="D14" s="14">
        <v>0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</row>
    <row r="15" spans="1:8" x14ac:dyDescent="0.2">
      <c r="A15" s="39"/>
      <c r="B15" s="41"/>
      <c r="C15" s="14"/>
      <c r="D15" s="14"/>
      <c r="E15" s="14"/>
      <c r="F15" s="14"/>
      <c r="G15" s="14"/>
      <c r="H15" s="14"/>
    </row>
    <row r="16" spans="1:8" x14ac:dyDescent="0.2">
      <c r="A16" s="40" t="s">
        <v>20</v>
      </c>
      <c r="B16" s="42"/>
      <c r="C16" s="14">
        <f t="shared" ref="C16:H16" si="3">SUM(C17:C23)</f>
        <v>19087917.82</v>
      </c>
      <c r="D16" s="14">
        <f t="shared" si="3"/>
        <v>-324094.43</v>
      </c>
      <c r="E16" s="14">
        <f t="shared" si="3"/>
        <v>18763823.390000001</v>
      </c>
      <c r="F16" s="14">
        <f t="shared" si="3"/>
        <v>18419735.010000002</v>
      </c>
      <c r="G16" s="14">
        <f t="shared" si="3"/>
        <v>17983579.41</v>
      </c>
      <c r="H16" s="14">
        <f t="shared" si="3"/>
        <v>344088.37999999896</v>
      </c>
    </row>
    <row r="17" spans="1:8" x14ac:dyDescent="0.2">
      <c r="A17" s="37"/>
      <c r="B17" s="41" t="s">
        <v>45</v>
      </c>
      <c r="C17" s="14">
        <v>0</v>
      </c>
      <c r="D17" s="14">
        <v>0</v>
      </c>
      <c r="E17" s="14">
        <f>C17+D17</f>
        <v>0</v>
      </c>
      <c r="F17" s="14">
        <v>0</v>
      </c>
      <c r="G17" s="14">
        <v>0</v>
      </c>
      <c r="H17" s="14">
        <f t="shared" ref="H17:H23" si="4">E17-F17</f>
        <v>0</v>
      </c>
    </row>
    <row r="18" spans="1:8" x14ac:dyDescent="0.2">
      <c r="A18" s="37"/>
      <c r="B18" s="41" t="s">
        <v>28</v>
      </c>
      <c r="C18" s="14">
        <v>19087917.82</v>
      </c>
      <c r="D18" s="14">
        <v>-324094.43</v>
      </c>
      <c r="E18" s="14">
        <f t="shared" ref="E18:E23" si="5">C18+D18</f>
        <v>18763823.390000001</v>
      </c>
      <c r="F18" s="14">
        <v>18419735.010000002</v>
      </c>
      <c r="G18" s="14">
        <v>17983579.41</v>
      </c>
      <c r="H18" s="14">
        <f t="shared" si="4"/>
        <v>344088.37999999896</v>
      </c>
    </row>
    <row r="19" spans="1:8" x14ac:dyDescent="0.2">
      <c r="A19" s="37"/>
      <c r="B19" s="41" t="s">
        <v>21</v>
      </c>
      <c r="C19" s="14">
        <v>0</v>
      </c>
      <c r="D19" s="14">
        <v>0</v>
      </c>
      <c r="E19" s="14">
        <f t="shared" si="5"/>
        <v>0</v>
      </c>
      <c r="F19" s="14">
        <v>0</v>
      </c>
      <c r="G19" s="14">
        <v>0</v>
      </c>
      <c r="H19" s="14">
        <f t="shared" si="4"/>
        <v>0</v>
      </c>
    </row>
    <row r="20" spans="1:8" x14ac:dyDescent="0.2">
      <c r="A20" s="37"/>
      <c r="B20" s="41" t="s">
        <v>46</v>
      </c>
      <c r="C20" s="14">
        <v>0</v>
      </c>
      <c r="D20" s="14">
        <v>0</v>
      </c>
      <c r="E20" s="14">
        <f t="shared" si="5"/>
        <v>0</v>
      </c>
      <c r="F20" s="14">
        <v>0</v>
      </c>
      <c r="G20" s="14">
        <v>0</v>
      </c>
      <c r="H20" s="14">
        <f t="shared" si="4"/>
        <v>0</v>
      </c>
    </row>
    <row r="21" spans="1:8" x14ac:dyDescent="0.2">
      <c r="A21" s="37"/>
      <c r="B21" s="41" t="s">
        <v>47</v>
      </c>
      <c r="C21" s="14">
        <v>0</v>
      </c>
      <c r="D21" s="14">
        <v>0</v>
      </c>
      <c r="E21" s="14">
        <f t="shared" si="5"/>
        <v>0</v>
      </c>
      <c r="F21" s="14">
        <v>0</v>
      </c>
      <c r="G21" s="14">
        <v>0</v>
      </c>
      <c r="H21" s="14">
        <f t="shared" si="4"/>
        <v>0</v>
      </c>
    </row>
    <row r="22" spans="1:8" x14ac:dyDescent="0.2">
      <c r="A22" s="37"/>
      <c r="B22" s="41" t="s">
        <v>48</v>
      </c>
      <c r="C22" s="14">
        <v>0</v>
      </c>
      <c r="D22" s="14">
        <v>0</v>
      </c>
      <c r="E22" s="14">
        <f t="shared" si="5"/>
        <v>0</v>
      </c>
      <c r="F22" s="14">
        <v>0</v>
      </c>
      <c r="G22" s="14">
        <v>0</v>
      </c>
      <c r="H22" s="14">
        <f t="shared" si="4"/>
        <v>0</v>
      </c>
    </row>
    <row r="23" spans="1:8" x14ac:dyDescent="0.2">
      <c r="A23" s="37"/>
      <c r="B23" s="41" t="s">
        <v>4</v>
      </c>
      <c r="C23" s="14">
        <v>0</v>
      </c>
      <c r="D23" s="14">
        <v>0</v>
      </c>
      <c r="E23" s="14">
        <f t="shared" si="5"/>
        <v>0</v>
      </c>
      <c r="F23" s="14">
        <v>0</v>
      </c>
      <c r="G23" s="14">
        <v>0</v>
      </c>
      <c r="H23" s="14">
        <f t="shared" si="4"/>
        <v>0</v>
      </c>
    </row>
    <row r="24" spans="1:8" x14ac:dyDescent="0.2">
      <c r="A24" s="39"/>
      <c r="B24" s="41"/>
      <c r="C24" s="14"/>
      <c r="D24" s="14"/>
      <c r="E24" s="14"/>
      <c r="F24" s="14"/>
      <c r="G24" s="14"/>
      <c r="H24" s="14"/>
    </row>
    <row r="25" spans="1:8" x14ac:dyDescent="0.2">
      <c r="A25" s="40" t="s">
        <v>49</v>
      </c>
      <c r="B25" s="42"/>
      <c r="C25" s="14">
        <f t="shared" ref="C25:H25" si="6">SUM(C26:C34)</f>
        <v>0</v>
      </c>
      <c r="D25" s="14">
        <f t="shared" si="6"/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</row>
    <row r="26" spans="1:8" x14ac:dyDescent="0.2">
      <c r="A26" s="37"/>
      <c r="B26" s="41" t="s">
        <v>29</v>
      </c>
      <c r="C26" s="14">
        <v>0</v>
      </c>
      <c r="D26" s="14">
        <v>0</v>
      </c>
      <c r="E26" s="14">
        <f>C26+D26</f>
        <v>0</v>
      </c>
      <c r="F26" s="14">
        <v>0</v>
      </c>
      <c r="G26" s="14">
        <v>0</v>
      </c>
      <c r="H26" s="14">
        <f t="shared" ref="H26:H34" si="7">E26-F26</f>
        <v>0</v>
      </c>
    </row>
    <row r="27" spans="1:8" x14ac:dyDescent="0.2">
      <c r="A27" s="37"/>
      <c r="B27" s="41" t="s">
        <v>24</v>
      </c>
      <c r="C27" s="14">
        <v>0</v>
      </c>
      <c r="D27" s="14">
        <v>0</v>
      </c>
      <c r="E27" s="14">
        <f t="shared" ref="E27:E34" si="8">C27+D27</f>
        <v>0</v>
      </c>
      <c r="F27" s="14">
        <v>0</v>
      </c>
      <c r="G27" s="14">
        <v>0</v>
      </c>
      <c r="H27" s="14">
        <f t="shared" si="7"/>
        <v>0</v>
      </c>
    </row>
    <row r="28" spans="1:8" x14ac:dyDescent="0.2">
      <c r="A28" s="37"/>
      <c r="B28" s="41" t="s">
        <v>30</v>
      </c>
      <c r="C28" s="14">
        <v>0</v>
      </c>
      <c r="D28" s="14">
        <v>0</v>
      </c>
      <c r="E28" s="14">
        <f t="shared" si="8"/>
        <v>0</v>
      </c>
      <c r="F28" s="14">
        <v>0</v>
      </c>
      <c r="G28" s="14">
        <v>0</v>
      </c>
      <c r="H28" s="14">
        <f t="shared" si="7"/>
        <v>0</v>
      </c>
    </row>
    <row r="29" spans="1:8" x14ac:dyDescent="0.2">
      <c r="A29" s="37"/>
      <c r="B29" s="41" t="s">
        <v>50</v>
      </c>
      <c r="C29" s="14">
        <v>0</v>
      </c>
      <c r="D29" s="14">
        <v>0</v>
      </c>
      <c r="E29" s="14">
        <f t="shared" si="8"/>
        <v>0</v>
      </c>
      <c r="F29" s="14">
        <v>0</v>
      </c>
      <c r="G29" s="14">
        <v>0</v>
      </c>
      <c r="H29" s="14">
        <f t="shared" si="7"/>
        <v>0</v>
      </c>
    </row>
    <row r="30" spans="1:8" x14ac:dyDescent="0.2">
      <c r="A30" s="37"/>
      <c r="B30" s="41" t="s">
        <v>22</v>
      </c>
      <c r="C30" s="14">
        <v>0</v>
      </c>
      <c r="D30" s="14">
        <v>0</v>
      </c>
      <c r="E30" s="14">
        <f t="shared" si="8"/>
        <v>0</v>
      </c>
      <c r="F30" s="14">
        <v>0</v>
      </c>
      <c r="G30" s="14">
        <v>0</v>
      </c>
      <c r="H30" s="14">
        <f t="shared" si="7"/>
        <v>0</v>
      </c>
    </row>
    <row r="31" spans="1:8" x14ac:dyDescent="0.2">
      <c r="A31" s="37"/>
      <c r="B31" s="41" t="s">
        <v>5</v>
      </c>
      <c r="C31" s="14">
        <v>0</v>
      </c>
      <c r="D31" s="14">
        <v>0</v>
      </c>
      <c r="E31" s="14">
        <f t="shared" si="8"/>
        <v>0</v>
      </c>
      <c r="F31" s="14">
        <v>0</v>
      </c>
      <c r="G31" s="14">
        <v>0</v>
      </c>
      <c r="H31" s="14">
        <f t="shared" si="7"/>
        <v>0</v>
      </c>
    </row>
    <row r="32" spans="1:8" x14ac:dyDescent="0.2">
      <c r="A32" s="37"/>
      <c r="B32" s="41" t="s">
        <v>6</v>
      </c>
      <c r="C32" s="14">
        <v>0</v>
      </c>
      <c r="D32" s="14">
        <v>0</v>
      </c>
      <c r="E32" s="14">
        <f t="shared" si="8"/>
        <v>0</v>
      </c>
      <c r="F32" s="14">
        <v>0</v>
      </c>
      <c r="G32" s="14">
        <v>0</v>
      </c>
      <c r="H32" s="14">
        <f t="shared" si="7"/>
        <v>0</v>
      </c>
    </row>
    <row r="33" spans="1:8" x14ac:dyDescent="0.2">
      <c r="A33" s="37"/>
      <c r="B33" s="41" t="s">
        <v>51</v>
      </c>
      <c r="C33" s="14">
        <v>0</v>
      </c>
      <c r="D33" s="14">
        <v>0</v>
      </c>
      <c r="E33" s="14">
        <f t="shared" si="8"/>
        <v>0</v>
      </c>
      <c r="F33" s="14">
        <v>0</v>
      </c>
      <c r="G33" s="14">
        <v>0</v>
      </c>
      <c r="H33" s="14">
        <f t="shared" si="7"/>
        <v>0</v>
      </c>
    </row>
    <row r="34" spans="1:8" x14ac:dyDescent="0.2">
      <c r="A34" s="37"/>
      <c r="B34" s="41" t="s">
        <v>31</v>
      </c>
      <c r="C34" s="14">
        <v>0</v>
      </c>
      <c r="D34" s="14">
        <v>0</v>
      </c>
      <c r="E34" s="14">
        <f t="shared" si="8"/>
        <v>0</v>
      </c>
      <c r="F34" s="14">
        <v>0</v>
      </c>
      <c r="G34" s="14">
        <v>0</v>
      </c>
      <c r="H34" s="14">
        <f t="shared" si="7"/>
        <v>0</v>
      </c>
    </row>
    <row r="35" spans="1:8" x14ac:dyDescent="0.2">
      <c r="A35" s="39"/>
      <c r="B35" s="41"/>
      <c r="C35" s="14"/>
      <c r="D35" s="14"/>
      <c r="E35" s="14"/>
      <c r="F35" s="14"/>
      <c r="G35" s="14"/>
      <c r="H35" s="14"/>
    </row>
    <row r="36" spans="1:8" x14ac:dyDescent="0.2">
      <c r="A36" s="40" t="s">
        <v>32</v>
      </c>
      <c r="B36" s="42"/>
      <c r="C36" s="14">
        <f t="shared" ref="C36:H36" si="9">SUM(C37:C40)</f>
        <v>0</v>
      </c>
      <c r="D36" s="14">
        <f t="shared" si="9"/>
        <v>0</v>
      </c>
      <c r="E36" s="14">
        <f t="shared" si="9"/>
        <v>0</v>
      </c>
      <c r="F36" s="14">
        <f t="shared" si="9"/>
        <v>0</v>
      </c>
      <c r="G36" s="14">
        <f t="shared" si="9"/>
        <v>0</v>
      </c>
      <c r="H36" s="14">
        <f t="shared" si="9"/>
        <v>0</v>
      </c>
    </row>
    <row r="37" spans="1:8" x14ac:dyDescent="0.2">
      <c r="A37" s="37"/>
      <c r="B37" s="41" t="s">
        <v>52</v>
      </c>
      <c r="C37" s="14">
        <v>0</v>
      </c>
      <c r="D37" s="14">
        <v>0</v>
      </c>
      <c r="E37" s="14">
        <f>C37+D37</f>
        <v>0</v>
      </c>
      <c r="F37" s="14">
        <v>0</v>
      </c>
      <c r="G37" s="14">
        <v>0</v>
      </c>
      <c r="H37" s="14">
        <f t="shared" ref="H37:H40" si="10">E37-F37</f>
        <v>0</v>
      </c>
    </row>
    <row r="38" spans="1:8" ht="22.5" x14ac:dyDescent="0.2">
      <c r="A38" s="37"/>
      <c r="B38" s="41" t="s">
        <v>25</v>
      </c>
      <c r="C38" s="14">
        <v>0</v>
      </c>
      <c r="D38" s="14">
        <v>0</v>
      </c>
      <c r="E38" s="14">
        <f t="shared" ref="E38:E40" si="11">C38+D38</f>
        <v>0</v>
      </c>
      <c r="F38" s="14">
        <v>0</v>
      </c>
      <c r="G38" s="14">
        <v>0</v>
      </c>
      <c r="H38" s="14">
        <f t="shared" si="10"/>
        <v>0</v>
      </c>
    </row>
    <row r="39" spans="1:8" x14ac:dyDescent="0.2">
      <c r="A39" s="37"/>
      <c r="B39" s="41" t="s">
        <v>33</v>
      </c>
      <c r="C39" s="14">
        <v>0</v>
      </c>
      <c r="D39" s="14">
        <v>0</v>
      </c>
      <c r="E39" s="14">
        <f t="shared" si="11"/>
        <v>0</v>
      </c>
      <c r="F39" s="14">
        <v>0</v>
      </c>
      <c r="G39" s="14">
        <v>0</v>
      </c>
      <c r="H39" s="14">
        <f t="shared" si="10"/>
        <v>0</v>
      </c>
    </row>
    <row r="40" spans="1:8" x14ac:dyDescent="0.2">
      <c r="A40" s="37"/>
      <c r="B40" s="41" t="s">
        <v>7</v>
      </c>
      <c r="C40" s="14">
        <v>0</v>
      </c>
      <c r="D40" s="14">
        <v>0</v>
      </c>
      <c r="E40" s="14">
        <f t="shared" si="11"/>
        <v>0</v>
      </c>
      <c r="F40" s="14">
        <v>0</v>
      </c>
      <c r="G40" s="14">
        <v>0</v>
      </c>
      <c r="H40" s="14">
        <f t="shared" si="10"/>
        <v>0</v>
      </c>
    </row>
    <row r="41" spans="1:8" x14ac:dyDescent="0.2">
      <c r="A41" s="39"/>
      <c r="B41" s="41"/>
      <c r="C41" s="14"/>
      <c r="D41" s="14"/>
      <c r="E41" s="14"/>
      <c r="F41" s="14"/>
      <c r="G41" s="14"/>
      <c r="H41" s="14"/>
    </row>
    <row r="42" spans="1:8" x14ac:dyDescent="0.2">
      <c r="A42" s="45"/>
      <c r="B42" s="46" t="s">
        <v>56</v>
      </c>
      <c r="C42" s="22">
        <f t="shared" ref="C42:H42" si="12">SUM(C36+C25+C16+C6)</f>
        <v>19087917.82</v>
      </c>
      <c r="D42" s="22">
        <f t="shared" si="12"/>
        <v>-324094.43</v>
      </c>
      <c r="E42" s="22">
        <f t="shared" si="12"/>
        <v>18763823.390000001</v>
      </c>
      <c r="F42" s="22">
        <f t="shared" si="12"/>
        <v>18419735.010000002</v>
      </c>
      <c r="G42" s="22">
        <f t="shared" si="12"/>
        <v>17983579.41</v>
      </c>
      <c r="H42" s="22">
        <f t="shared" si="12"/>
        <v>344088.37999999896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36"/>
      <c r="C44" s="36"/>
      <c r="D44" s="36"/>
      <c r="E44" s="36"/>
      <c r="F44" s="36"/>
      <c r="G44" s="36"/>
      <c r="H44" s="36"/>
    </row>
    <row r="45" spans="1:8" x14ac:dyDescent="0.2">
      <c r="A45" s="36"/>
      <c r="B45" s="36"/>
      <c r="C45" s="36"/>
      <c r="D45" s="36"/>
      <c r="E45" s="36"/>
      <c r="F45" s="36"/>
      <c r="G45" s="36"/>
      <c r="H45" s="36"/>
    </row>
    <row r="46" spans="1:8" x14ac:dyDescent="0.2">
      <c r="B46" s="62" t="s">
        <v>141</v>
      </c>
      <c r="C46" s="62"/>
    </row>
    <row r="47" spans="1:8" x14ac:dyDescent="0.2">
      <c r="B47" s="63"/>
      <c r="C47" s="63"/>
    </row>
    <row r="48" spans="1:8" x14ac:dyDescent="0.2">
      <c r="B48" s="64"/>
      <c r="C48" s="65"/>
    </row>
    <row r="49" spans="2:5" x14ac:dyDescent="0.2">
      <c r="B49" s="64"/>
      <c r="E49" s="66"/>
    </row>
    <row r="50" spans="2:5" x14ac:dyDescent="0.2">
      <c r="B50" s="66" t="s">
        <v>142</v>
      </c>
      <c r="E50" s="66" t="s">
        <v>143</v>
      </c>
    </row>
    <row r="51" spans="2:5" x14ac:dyDescent="0.2">
      <c r="B51" s="67" t="s">
        <v>144</v>
      </c>
      <c r="E51" s="67" t="s">
        <v>145</v>
      </c>
    </row>
    <row r="52" spans="2:5" x14ac:dyDescent="0.2">
      <c r="B52" s="68" t="s">
        <v>146</v>
      </c>
      <c r="E52" s="69" t="s">
        <v>147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2021-01-27T21:35:15Z</cp:lastPrinted>
  <dcterms:created xsi:type="dcterms:W3CDTF">2014-02-10T03:37:14Z</dcterms:created>
  <dcterms:modified xsi:type="dcterms:W3CDTF">2021-01-27T21:36:04Z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